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4-Acid" sheetId="47893" r:id="rId5"/>
    <sheet name="Aqua Regia" sheetId="47894" r:id="rId6"/>
    <sheet name="Fire Assay" sheetId="47895" r:id="rId7"/>
    <sheet name="Fusion XRF" sheetId="47896" r:id="rId8"/>
    <sheet name="IRC" sheetId="47897" r:id="rId9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4">MATCH('4-Acid'!AMG_DPVal,#REF!,1)</definedName>
    <definedName name="AMG_DPCol" localSheetId="5">MATCH('Aqua Regia'!AMG_DPVal,#REF!,1)</definedName>
    <definedName name="AMG_DPCol" localSheetId="6">MATCH('Fire Assay'!AMG_DPVal,#REF!,1)</definedName>
    <definedName name="AMG_DPCol" localSheetId="7">MATCH('Fusion XRF'!AMG_DPVal,#REF!,1)</definedName>
    <definedName name="AMG_DPCol" localSheetId="8">MATCH(IRC!AMG_DPVal,#REF!,1)</definedName>
    <definedName name="AMG_DPCol">MATCH([0]!AMG_DPVal,#REF!,1)</definedName>
    <definedName name="AMG_DPIV" localSheetId="4">OFFSET(#REF!,'4-Acid'!AMG_DPRow,'4-Acid'!AMG_DPCol)</definedName>
    <definedName name="AMG_DPIV" localSheetId="5">OFFSET(#REF!,'Aqua Regia'!AMG_DPRow,'Aqua Regia'!AMG_DPCol)</definedName>
    <definedName name="AMG_DPIV" localSheetId="6">OFFSET(#REF!,'Fire Assay'!AMG_DPRow,'Fire Assay'!AMG_DPCol)</definedName>
    <definedName name="AMG_DPIV" localSheetId="7">OFFSET(#REF!,'Fusion XRF'!AMG_DPRow,'Fusion XRF'!AMG_DPCol)</definedName>
    <definedName name="AMG_DPIV" localSheetId="8">OFFSET(#REF!,IRC!AMG_DPRow,IRC!AMG_DPCol)</definedName>
    <definedName name="AMG_DPIV_LimitVal" localSheetId="4">MAX(0,LEN(ROUND(RIGHT('4-Acid'!$Y8,LEN('4-Acid'!$Y8)-1)-INT(RIGHT('4-Acid'!$Y8,LEN('4-Acid'!$Y8)-1)),5))-2)</definedName>
    <definedName name="AMG_DPIV_LimitVal" localSheetId="5">MAX(0,LEN(ROUND(RIGHT('Aqua Regia'!$Y8,LEN('Aqua Regia'!$Y8)-1)-INT(RIGHT('Aqua Regia'!$Y8,LEN('Aqua Regia'!$Y8)-1)),5))-2)</definedName>
    <definedName name="AMG_DPIV_LimitVal" localSheetId="6">MAX(0,LEN(ROUND(RIGHT('Fire Assay'!$Y8,LEN('Fire Assay'!$Y8)-1)-INT(RIGHT('Fire Assay'!$Y8,LEN('Fire Assay'!$Y8)-1)),5))-2)</definedName>
    <definedName name="AMG_DPIV_LimitVal" localSheetId="7">MAX(0,LEN(ROUND(RIGHT('Fusion XRF'!$Y8,LEN('Fusion XRF'!$Y8)-1)-INT(RIGHT('Fusion XRF'!$Y8,LEN('Fusion XRF'!$Y8)-1)),5))-2)</definedName>
    <definedName name="AMG_DPIV_LimitVal" localSheetId="8">MAX(0,LEN(ROUND(RIGHT(IRC!$Y8,LEN(IRC!$Y8)-1)-INT(RIGHT(IRC!$Y8,LEN(IRC!$Y8)-1)),5))-2)</definedName>
    <definedName name="AMG_DPRow" localSheetId="4">IF(ISNA('4-Acid'!AMG_DPRowAn),'4-Acid'!AMG_DPRowOther,'4-Acid'!AMG_DPRowAn)-ROW(#REF!)</definedName>
    <definedName name="AMG_DPRow" localSheetId="5">IF(ISNA('Aqua Regia'!AMG_DPRowAn),'Aqua Regia'!AMG_DPRowOther,'Aqua Regia'!AMG_DPRowAn)-ROW(#REF!)</definedName>
    <definedName name="AMG_DPRow" localSheetId="6">IF(ISNA('Fire Assay'!AMG_DPRowAn),'Fire Assay'!AMG_DPRowOther,'Fire Assay'!AMG_DPRowAn)-ROW(#REF!)</definedName>
    <definedName name="AMG_DPRow" localSheetId="7">IF(ISNA('Fusion XRF'!AMG_DPRowAn),'Fusion XRF'!AMG_DPRowOther,'Fusion XRF'!AMG_DPRowAn)-ROW(#REF!)</definedName>
    <definedName name="AMG_DPRow" localSheetId="8">IF(ISNA(IRC!AMG_DPRowAn),IRC!AMG_DPRowOther,IRC!AMG_DPRowAn)-ROW(#REF!)</definedName>
    <definedName name="AMG_DPRowAn" localSheetId="4">MATCH('4-Acid'!$A1&amp;"-"&amp;'4-Acid'!$Y2,#REF!,0)</definedName>
    <definedName name="AMG_DPRowAn" localSheetId="5">MATCH('Aqua Regia'!$A1&amp;"-"&amp;'Aqua Regia'!$Y2,#REF!,0)</definedName>
    <definedName name="AMG_DPRowAn" localSheetId="6">MATCH('Fire Assay'!$A1&amp;"-"&amp;'Fire Assay'!$Y2,#REF!,0)</definedName>
    <definedName name="AMG_DPRowAn" localSheetId="7">MATCH('Fusion XRF'!$A1&amp;"-"&amp;'Fusion XRF'!$Y2,#REF!,0)</definedName>
    <definedName name="AMG_DPRowAn" localSheetId="8">MATCH(IRC!$A1&amp;"-"&amp;IRC!$Y2,#REF!,0)</definedName>
    <definedName name="AMG_DPRowOther" localSheetId="4">MATCH("Other-"&amp;'4-Acid'!$Y2,#REF!,0)</definedName>
    <definedName name="AMG_DPRowOther" localSheetId="5">MATCH("Other-"&amp;'Aqua Regia'!$Y2,#REF!,0)</definedName>
    <definedName name="AMG_DPRowOther" localSheetId="6">MATCH("Other-"&amp;'Fire Assay'!$Y2,#REF!,0)</definedName>
    <definedName name="AMG_DPRowOther" localSheetId="7">MATCH("Other-"&amp;'Fusion XRF'!$Y2,#REF!,0)</definedName>
    <definedName name="AMG_DPRowOther" localSheetId="8">MATCH("Other-"&amp;IRC!$Y2,#REF!,0)</definedName>
    <definedName name="AMG_DPVal" localSheetId="4">IF(LEFT('4-Acid'!$Y8,1)="&lt;",VALUE(RIGHT('4-Acid'!$Y8,LEN('4-Acid'!$Y8)-1)),'4-Acid'!$Y8)</definedName>
    <definedName name="AMG_DPVal" localSheetId="5">IF(LEFT('Aqua Regia'!$Y8,1)="&lt;",VALUE(RIGHT('Aqua Regia'!$Y8,LEN('Aqua Regia'!$Y8)-1)),'Aqua Regia'!$Y8)</definedName>
    <definedName name="AMG_DPVal" localSheetId="6">IF(LEFT('Fire Assay'!$Y8,1)="&lt;",VALUE(RIGHT('Fire Assay'!$Y8,LEN('Fire Assay'!$Y8)-1)),'Fire Assay'!$Y8)</definedName>
    <definedName name="AMG_DPVal" localSheetId="7">IF(LEFT('Fusion XRF'!$Y8,1)="&lt;",VALUE(RIGHT('Fusion XRF'!$Y8,LEN('Fusion XRF'!$Y8)-1)),'Fusion XRF'!$Y8)</definedName>
    <definedName name="AMG_DPVal" localSheetId="8">IF(LEFT(IRC!$Y8,1)="&lt;",VALUE(RIGHT(IRC!$Y8,LEN(IRC!$Y8)-1)),IRC!$Y8)</definedName>
    <definedName name="AMG_DPVal">IF(LEFT(#REF!,1)="&lt;",VALUE(RIGHT(#REF!,LEN(#REF!)-1)),#REF!)</definedName>
    <definedName name="AMG_IndVCol" localSheetId="4">IF(ISNA('4-Acid'!AMG_IndVRow1),IF(ISNA('4-Acid'!AMG_IndVRow2),COLUMNS('Indicative Values'!$A:$H),COLUMNS('Indicative Values'!$A:$E)),COLUMNS('Indicative Values'!$A:$B))-1</definedName>
    <definedName name="AMG_IndVCol" localSheetId="5">IF(ISNA('Aqua Regia'!AMG_IndVRow1),IF(ISNA('Aqua Regia'!AMG_IndVRow2),COLUMNS('Indicative Values'!$A:$H),COLUMNS('Indicative Values'!$A:$E)),COLUMNS('Indicative Values'!$A:$B))-1</definedName>
    <definedName name="AMG_IndVCol" localSheetId="6">IF(ISNA('Fire Assay'!AMG_IndVRow1),IF(ISNA('Fire Assay'!AMG_IndVRow2),COLUMNS('Indicative Values'!$A:$H),COLUMNS('Indicative Values'!$A:$E)),COLUMNS('Indicative Values'!$A:$B))-1</definedName>
    <definedName name="AMG_IndVCol" localSheetId="7">IF(ISNA('Fusion XRF'!AMG_IndVRow1),IF(ISNA('Fusion XRF'!AMG_IndVRow2),COLUMNS('Indicative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Row" localSheetId="4">IF(ISNA('4-Acid'!AMG_IndVRow1),IF(ISNA('4-Acid'!AMG_IndVRow2),'4-Acid'!AMG_IndVRow3,'4-Acid'!AMG_IndVRow2),'4-Acid'!AMG_IndVRow1)</definedName>
    <definedName name="AMG_IndVRow" localSheetId="5">IF(ISNA('Aqua Regia'!AMG_IndVRow1),IF(ISNA('Aqua Regia'!AMG_IndVRow2),'Aqua Regia'!AMG_IndVRow3,'Aqua Regia'!AMG_IndVRow2),'Aqua Regia'!AMG_IndVRow1)</definedName>
    <definedName name="AMG_IndVRow" localSheetId="6">IF(ISNA('Fire Assay'!AMG_IndVRow1),IF(ISNA('Fire Assay'!AMG_IndVRow2),'Fire Assay'!AMG_IndVRow3,'Fire Assay'!AMG_IndVRow2),'Fire Assay'!AMG_IndVRow1)</definedName>
    <definedName name="AMG_IndVRow" localSheetId="7">IF(ISNA('Fusion XRF'!AMG_IndVRow1),IF(ISNA('Fusion XRF'!AMG_IndVRow2),'Fusion XRF'!AMG_IndVRow3,'Fusion XRF'!AMG_IndVRow2),'Fusion XRF'!AMG_IndVRow1)</definedName>
    <definedName name="AMG_IndVRow" localSheetId="8">IF(ISNA(IRC!AMG_IndVRow1),IF(ISNA(IRC!AMG_IndVRow2),IRC!AMG_IndVRow3,IRC!AMG_IndVRow2),IRC!AMG_IndVRow1)</definedName>
    <definedName name="AMG_IndVRow1" localSheetId="4">MATCH('4-Acid'!$A1048572,'Indicative Values'!$B$4:$B$47,0)</definedName>
    <definedName name="AMG_IndVRow1" localSheetId="5">MATCH('Aqua Regia'!$A1048572,'Indicative Values'!$B$4:$B$47,0)</definedName>
    <definedName name="AMG_IndVRow1" localSheetId="6">MATCH('Fire Assay'!$A1048572,'Indicative Values'!$B$4:$B$47,0)</definedName>
    <definedName name="AMG_IndVRow1" localSheetId="7">MATCH('Fusion XRF'!$A1048572,'Indicative Values'!$B$4:$B$47,0)</definedName>
    <definedName name="AMG_IndVRow1" localSheetId="8">MATCH(IRC!$A1048572,'Indicative Values'!$B$4:$B$47,0)</definedName>
    <definedName name="AMG_IndVRow2" localSheetId="4">MATCH('4-Acid'!$A1048572,'Indicative Values'!$E$4:$E$47,0)</definedName>
    <definedName name="AMG_IndVRow2" localSheetId="5">MATCH('Aqua Regia'!$A1048572,'Indicative Values'!$E$4:$E$47,0)</definedName>
    <definedName name="AMG_IndVRow2" localSheetId="6">MATCH('Fire Assay'!$A1048572,'Indicative Values'!$E$4:$E$47,0)</definedName>
    <definedName name="AMG_IndVRow2" localSheetId="7">MATCH('Fusion XRF'!$A1048572,'Indicative Values'!$E$4:$E$47,0)</definedName>
    <definedName name="AMG_IndVRow2" localSheetId="8">MATCH(IRC!$A1048572,'Indicative Values'!$E$4:$E$47,0)</definedName>
    <definedName name="AMG_IndVRow3" localSheetId="4">MATCH('4-Acid'!$A1048572,'Indicative Values'!$H$4:$H$47,0)</definedName>
    <definedName name="AMG_IndVRow3" localSheetId="5">MATCH('Aqua Regia'!$A1048572,'Indicative Values'!$H$4:$H$47,0)</definedName>
    <definedName name="AMG_IndVRow3" localSheetId="6">MATCH('Fire Assay'!$A1048572,'Indicative Values'!$H$4:$H$47,0)</definedName>
    <definedName name="AMG_IndVRow3" localSheetId="7">MATCH('Fusion XRF'!$A1048572,'Indicative Values'!$H$4:$H$47,0)</definedName>
    <definedName name="AMG_IndVRow3" localSheetId="8">MATCH(IRC!$A1048572,'Indicative Values'!$H$4:$H$47,0)</definedName>
    <definedName name="AMG_TableTitle" localSheetId="4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5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6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7">"Analytical results for "&amp;'Fusion XRF'!XFD2&amp;" in "&amp;[0]!CRMCode&amp;" ("&amp;'Fusion XRF'!X1&amp;" Value "&amp;IF(ISTEXT('Fusion XRF'!X9),'Fusion XRF'!X9,ROUND('Fusion XRF'!X9,'Fusion XRF'!X4))&amp;" "&amp;'Fusion XRF'!X3&amp;")"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nlyt_INAA" localSheetId="4">SUM('4-Acid'!#REF!)&gt;0</definedName>
    <definedName name="Anlyt_INAA" localSheetId="5">SUM('Aqua Regia'!#REF!)&gt;0</definedName>
    <definedName name="Anlyt_INAA" localSheetId="6">SUM('Fire Assay'!$D$4:$D$25)&gt;0</definedName>
    <definedName name="Anlyt_INAA" localSheetId="7">SUM('Fusion XRF'!#REF!)&gt;0</definedName>
    <definedName name="Anlyt_INAA" localSheetId="8">SUM(IRC!#REF!)&gt;0</definedName>
    <definedName name="Anlyt_LabNo" localSheetId="4">'4-Acid'!XFD1+1</definedName>
    <definedName name="Anlyt_LabNo" localSheetId="5">'Aqua Regia'!XFD1+1</definedName>
    <definedName name="Anlyt_LabNo" localSheetId="6">'Fire Assay'!XFD1+1</definedName>
    <definedName name="Anlyt_LabNo" localSheetId="7">'Fusion XRF'!XFD1+1</definedName>
    <definedName name="Anlyt_LabNo" localSheetId="8">IRC!XFD1+1</definedName>
    <definedName name="Anlyt_LabRefLastCol" localSheetId="4">ADDRESS(MATCH(REPT("z",255),'4-Acid'!#REF!),COLUMN('4-Acid'!XFD:XFD),2)</definedName>
    <definedName name="Anlyt_LabRefLastCol" localSheetId="5">ADDRESS(MATCH(REPT("z",255),'Aqua Regia'!#REF!),COLUMN('Aqua Regia'!XFD:XFD),2)</definedName>
    <definedName name="Anlyt_LabRefLastCol" localSheetId="6">ADDRESS(MATCH(REPT("z",255),'Fire Assay'!#REF!),COLUMN('Fire Assay'!XFD:XFD),2)</definedName>
    <definedName name="Anlyt_LabRefLastCol" localSheetId="7">ADDRESS(MATCH(REPT("z",255),'Fusion XRF'!#REF!),COLUMN('Fusion XRF'!XFD:XFD),2)</definedName>
    <definedName name="Anlyt_LabRefLastCol" localSheetId="8">ADDRESS(MATCH(REPT("z",255),IRC!#REF!),COLUMN(IRC!XFD:XFD),2)</definedName>
    <definedName name="Anlyt_LabRefThisCol" localSheetId="4">ADDRESS(MATCH(REPT("z",255),'4-Acid'!#REF!),COLUMN('4-Acid'!A:A),2)</definedName>
    <definedName name="Anlyt_LabRefThisCol" localSheetId="5">ADDRESS(MATCH(REPT("z",255),'Aqua Regia'!#REF!),COLUMN('Aqua Regia'!A:A),2)</definedName>
    <definedName name="Anlyt_LabRefThisCol" localSheetId="6">ADDRESS(MATCH(REPT("z",255),'Fire Assay'!#REF!),COLUMN('Fire Assay'!A:A),2)</definedName>
    <definedName name="Anlyt_LabRefThisCol" localSheetId="7">ADDRESS(MATCH(REPT("z",255),'Fusion XRF'!#REF!),COLUMN('Fusion XRF'!A:A),2)</definedName>
    <definedName name="Anlyt_LabRefThisCol" localSheetId="8">ADDRESS(MATCH(REPT("z",255),IRC!#REF!),COLUMN(IRC!A:A),2)</definedName>
    <definedName name="Anlyt_UOMdp" localSheetId="4">VLOOKUP('4-Acid'!$A1048575,CertVal_AnUOM,CertVal_AnUOMdpCols,FALSE)</definedName>
    <definedName name="Anlyt_UOMdp" localSheetId="5">VLOOKUP('Aqua Regia'!$A1048575,CertVal_AnUOM,CertVal_AnUOMdpCols,FALSE)</definedName>
    <definedName name="Anlyt_UOMdp" localSheetId="6">VLOOKUP('Fire Assay'!$A1048575,CertVal_AnUOM,CertVal_AnUOMdpCols,FALSE)</definedName>
    <definedName name="Anlyt_UOMdp" localSheetId="7">VLOOKUP('Fusion XRF'!$A1048575,CertVal_AnUOM,CertVal_AnUOMdpCols,FALSE)</definedName>
    <definedName name="Anlyt_UOMdp" localSheetId="8">VLOOKUP(IRC!$A1048575,CertVal_AnUOM,CertVal_AnUOMdpCols,FALSE)</definedName>
    <definedName name="Anlyt_UOMdpSD" localSheetId="4">VLOOKUP('4-Acid'!$A1048574,CertVal_AnUOM,CertVal_AnUOMdpCols+1,FALSE)</definedName>
    <definedName name="Anlyt_UOMdpSD" localSheetId="5">VLOOKUP('Aqua Regia'!$A1048574,CertVal_AnUOM,CertVal_AnUOMdpCols+1,FALSE)</definedName>
    <definedName name="Anlyt_UOMdpSD" localSheetId="6">VLOOKUP('Fire Assay'!$A1048574,CertVal_AnUOM,CertVal_AnUOMdpCols+1,FALSE)</definedName>
    <definedName name="Anlyt_UOMdpSD" localSheetId="7">VLOOKUP('Fusion XRF'!$A1048574,CertVal_AnUOM,CertVal_AnUOMdpCols+1,FALSE)</definedName>
    <definedName name="Anlyt_UOMdpSD" localSheetId="8">VLOOKUP(IRC!$A1048574,CertVal_AnUOM,CertVal_AnUOMdpCols+1,FALSE)</definedName>
    <definedName name="Anlyt_UOMn" localSheetId="4">IF('4-Acid'!$Y1048576=1,'4-Acid'!Anlyt_UOMu,VLOOKUP('4-Acid'!$A1048576,CertVal_AnUOM,CertVal_AnUOMnCols,FALSE))</definedName>
    <definedName name="Anlyt_UOMn" localSheetId="5">IF('Aqua Regia'!$Y1048576=1,'Aqua Regia'!Anlyt_UOMu,VLOOKUP('Aqua Regia'!$A1048576,CertVal_AnUOM,CertVal_AnUOMnCols,FALSE))</definedName>
    <definedName name="Anlyt_UOMn" localSheetId="6">IF('Fire Assay'!$Y1048576=1,'Fire Assay'!Anlyt_UOMu,VLOOKUP('Fire Assay'!$A1048576,CertVal_AnUOM,CertVal_AnUOMnCols,FALSE))</definedName>
    <definedName name="Anlyt_UOMn" localSheetId="7">IF('Fusion XRF'!$Y1048576=1,'Fusion XRF'!Anlyt_UOMu,VLOOKUP('Fusion XRF'!$A1048576,CertVal_AnUOM,CertVal_AnUOMnCols,FALSE))</definedName>
    <definedName name="Anlyt_UOMn" localSheetId="8">IF(IRC!$Y1048576=1,IRC!Anlyt_UOMu,VLOOKUP(IRC!$A1048576,CertVal_AnUOM,CertVal_AnUOMnCols,FALSE))</definedName>
    <definedName name="Anlyt_UOMu" localSheetId="4">VLOOKUP('4-Acid'!$A1048576,CertVal_AnUOM,[0]!CertVal_AnUOMuCols,FALSE)</definedName>
    <definedName name="Anlyt_UOMu" localSheetId="5">VLOOKUP('Aqua Regia'!$A1048576,CertVal_AnUOM,[0]!CertVal_AnUOMuCols,FALSE)</definedName>
    <definedName name="Anlyt_UOMu" localSheetId="6">VLOOKUP('Fire Assay'!$A1048576,CertVal_AnUOM,[0]!CertVal_AnUOMuCols,FALSE)</definedName>
    <definedName name="Anlyt_UOMu" localSheetId="7">VLOOKUP('Fusion XRF'!$A1048576,CertVal_AnUOM,[0]!CertVal_AnUOMuCols,FALSE)</definedName>
    <definedName name="Anlyt_UOMu" localSheetId="8">VLOOKUP(IRC!$A1048576,CertVal_AnUOM,[0]!CertVal_AnUOMuCols,FALSE)</definedName>
    <definedName name="Anlyt_UOMx" localSheetId="4">VLOOKUP('4-Acid'!$A1,CertVal_AnUOM,CertVal_AnUOMxCols,FALSE)</definedName>
    <definedName name="Anlyt_UOMx" localSheetId="5">VLOOKUP('Aqua Regia'!$A1,CertVal_AnUOM,CertVal_AnUOMxCols,FALSE)</definedName>
    <definedName name="Anlyt_UOMx" localSheetId="6">VLOOKUP('Fire Assay'!$A1,CertVal_AnUOM,CertVal_AnUOMxCols,FALSE)</definedName>
    <definedName name="Anlyt_UOMx" localSheetId="7">VLOOKUP('Fusion XRF'!$A1,CertVal_AnUOM,CertVal_AnUOMxCols,FALSE)</definedName>
    <definedName name="Anlyt_UOMx" localSheetId="8">VLOOKUP(IRC!$A1,CertVal_AnUOM,CertVal_AnUOMxCols,FALSE)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4">COUNTA('Certified Values'!#REF!)=0</definedName>
    <definedName name="CertVal_IsBlnkRow" localSheetId="5">COUNTA('Certified Values'!#REF!)=0</definedName>
    <definedName name="CertVal_IsBlnkRow" localSheetId="1">COUNTA('Certified Values'!#REF!)=0</definedName>
    <definedName name="CertVal_IsBlnkRow" localSheetId="6">COUNTA('Certified Values'!#REF!)=0</definedName>
    <definedName name="CertVal_IsBlnkRow" localSheetId="7">COUNTA('Certified Values'!#REF!)=0</definedName>
    <definedName name="CertVal_IsBlnkRow" localSheetId="8">COUNTA('Certified Values'!#REF!)=0</definedName>
    <definedName name="CertVal_IsBlnkRowNext" localSheetId="4">COUNTA('Certified Values'!#REF!)=0</definedName>
    <definedName name="CertVal_IsBlnkRowNext" localSheetId="5">COUNTA('Certified Values'!#REF!)=0</definedName>
    <definedName name="CertVal_IsBlnkRowNext" localSheetId="1">COUNTA('Certified Values'!#REF!)=0</definedName>
    <definedName name="CertVal_IsBlnkRowNext" localSheetId="6">COUNTA('Certified Values'!#REF!)=0</definedName>
    <definedName name="CertVal_IsBlnkRowNext" localSheetId="7">COUNTA('Certified Values'!#REF!)=0</definedName>
    <definedName name="CertVal_IsBlnkRowNext" localSheetId="8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4">#N/A</definedName>
    <definedName name="CertVal_UOMx" localSheetId="5">#N/A</definedName>
    <definedName name="CertVal_UOMx" localSheetId="6">#N/A</definedName>
    <definedName name="CertVal_UOMx" localSheetId="7">#N/A</definedName>
    <definedName name="CertVal_UOMx" localSheetId="8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Values'!$B$3:$B$47,0)),'Indicative Values'!IndVal_TableLU2,IF('Indicative Values'!IndVal_TableUOM1="Y",OFFSET('Indicative Values'!$D$2,MATCH(TRIM('Indicative Values'!XFD1),'Indicative Values'!$B$3:$B$47,0),0),"Diff UOM"))</definedName>
    <definedName name="IndVal_TableLU2" localSheetId="2">IF(ISNA(MATCH(TRIM('Indicative Values'!XFD1),'Indicative Values'!$E$3:$E$47,0)),'Indicative Values'!IndVal_TableLU3,IF('Indicative Values'!IndVal_TableUOM2="Y",OFFSET('Indicative Values'!$G$2,MATCH(TRIM('Indicative Values'!XFD1),'Indicative Values'!$E$3:$E$47,0),0),"Diff UOM"))</definedName>
    <definedName name="IndVal_TableLU3" localSheetId="2">IF(ISNA(MATCH(TRIM('Indicative Values'!XFD1),'Indicative Values'!$H$3:$H$47,0)),"No Value",IF('Indicative Values'!IndVal_TableUOM3="Y",OFFSET('Indicative Values'!$J$2,MATCH(TRIM('Indicative Values'!XFD1),'Indicative Values'!$H$3:$H$47,0),0),"Diff UOM"))</definedName>
    <definedName name="IndVal_TableUOM1" localSheetId="2">IF(ISNA(MATCH(TRIM('Indicative Values'!XFD1),'Indicative Values'!$B$3:$B$47,0)),'Indicative Values'!IndVal_TableUOM2,IF(OFFSET('Indicative Values'!$C$2,MATCH(TRIM('Indicative Values'!XFD1),'Indicative Values'!$B$3:$B$47,0),0)='Indicative Values'!A$2,"Y","N"))</definedName>
    <definedName name="IndVal_TableUOM2" localSheetId="2">IF(ISNA(MATCH(TRIM('Indicative Values'!XFD1),'Indicative Values'!$E$3:$E$47,0)),'Indicative Values'!IndVal_TableUOM3,IF(OFFSET('Indicative Values'!$F$2,MATCH(TRIM('Indicative Values'!XFD1),'Indicative Values'!$E$3:$E$47,0),0)='Indicative Values'!A$2,"Y","N"))</definedName>
    <definedName name="IndVal_TableUOM3" localSheetId="2">IF(ISNA(MATCH(TRIM('Indicative Values'!XFD1),'Indicative Values'!$H$3:$H$47,0)),"No Value",IF(OFFSET('Indicative Values'!$I$2,MATCH(TRIM('Indicative Values'!XFD1),'Indicative Values'!$H$3:$H$47,0),0)='Indicative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<sst xmlns="http://schemas.openxmlformats.org/spreadsheetml/2006/main" count="3001" uniqueCount="340">
  <si>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</si>
  <si>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</si>
  <si>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</si>
  <si>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</si>
  <si>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</si>
  <si>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</si>
  <si>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</si>
  <si>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</si>
  <si>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</si>
  <si>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</si>
  <si>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</si>
  <si>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</si>
  <si>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</si>
  <si>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</si>
  <si>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</si>
  <si>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</si>
  <si>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</si>
  <si>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</si>
  <si>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</si>
  <si>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</si>
  <si>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</si>
  <si>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</si>
  <si>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</si>
  <si>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</si>
  <si>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</si>
  <si>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</si>
  <si>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</si>
  <si>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</si>
  <si>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</si>
  <si>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</si>
  <si>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</si>
  <si>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</si>
  <si>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</si>
  <si>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</si>
  <si>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</si>
  <si>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</si>
  <si>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</si>
  <si>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</si>
  <si>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</si>
  <si>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</si>
  <si>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</si>
  <si>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</si>
  <si>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</si>
  <si>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</si>
  <si>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</si>
  <si>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</si>
  <si>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</si>
  <si>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</si>
  <si>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</si>
  <si>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</si>
  <si>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</si>
  <si>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</si>
  <si>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</si>
  <si>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</si>
  <si>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</si>
  <si>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</si>
  <si>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</si>
  <si>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</si>
  <si>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</si>
  <si>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</si>
  <si>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</si>
  <si>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</si>
  <si>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</si>
  <si>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</si>
  <si>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TOT_XRF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</si>
  <si>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</si>
  <si>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</si>
  <si>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</si>
  <si>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</si>
  <si>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</si>
  <si>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</si>
  <si>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</si>
  <si>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</si>
  <si>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</si>
  <si>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</si>
  <si>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</si>
  <si>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</si>
  <si>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</si>
  <si>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</si>
  <si>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</si>
  <si>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</si>
  <si>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</si>
  <si>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</si>
  <si>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</si>
  <si>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</si>
  <si>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</si>
  <si>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</si>
  <si>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</si>
  <si>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</si>
  <si>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</si>
  <si>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</si>
  <si>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</si>
  <si>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</si>
  <si>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</si>
  <si>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</si>
  <si>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</si>
  <si>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</si>
  <si>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</si>
  <si>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</si>
  <si>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</si>
  <si>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</si>
  <si>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</si>
  <si>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</si>
  <si>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</si>
  <si>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</si>
  <si>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</si>
  <si>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</si>
  <si>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</si>
  <si>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</si>
  <si>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</si>
  <si>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</si>
  <si>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</si>
  <si>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</si>
  <si>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</si>
  <si>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5</t>
  </si>
  <si>
    <t>&lt; 0.1</t>
  </si>
  <si>
    <t>MgO</t>
  </si>
  <si>
    <t>MnO</t>
  </si>
  <si>
    <t>C</t>
  </si>
  <si>
    <t>LOI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</si>
  <si>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</si>
  <si>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</si>
  <si>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</si>
  <si>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</si>
  <si>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</si>
  <si>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</si>
  <si>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</si>
  <si>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</si>
  <si>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</si>
  <si>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</si>
  <si>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</si>
  <si>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</si>
  <si>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</si>
  <si>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</si>
  <si>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</si>
  <si>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4-Acid Digestion</t>
  </si>
  <si>
    <t>&lt; 0.3</t>
  </si>
  <si>
    <t>Aqua Regia Digestion</t>
  </si>
  <si>
    <t>&lt; 0.4</t>
  </si>
  <si>
    <t>Pb Fire Assay</t>
  </si>
  <si>
    <t>Borate Fusion XRF</t>
  </si>
  <si>
    <t>Infrared Combustion</t>
  </si>
  <si>
    <t>Lab</t>
  </si>
  <si>
    <t>No</t>
  </si>
  <si>
    <t>05</t>
  </si>
  <si>
    <t>08</t>
  </si>
  <si>
    <t>01</t>
  </si>
  <si>
    <t>02</t>
  </si>
  <si>
    <t>03</t>
  </si>
  <si>
    <t>04</t>
  </si>
  <si>
    <t>06</t>
  </si>
  <si>
    <t>07</t>
  </si>
  <si>
    <t>09</t>
  </si>
  <si>
    <t>10</t>
  </si>
  <si>
    <t>4A*MS</t>
  </si>
  <si>
    <t>4A*OES/MS</t>
  </si>
  <si>
    <t>Mean</t>
  </si>
  <si>
    <t>Median</t>
  </si>
  <si>
    <t>Std Dev.</t>
  </si>
  <si>
    <t>PDM3</t>
  </si>
  <si>
    <t>&lt; 0.5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</si>
  <si>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</si>
  <si>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</si>
  <si>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</si>
  <si>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</si>
  <si>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</si>
  <si>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</si>
  <si>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</si>
  <si>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</si>
  <si>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</si>
  <si>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4A*AAS</t>
  </si>
  <si>
    <t>Indicative</t>
  </si>
  <si>
    <t>AR*MS</t>
  </si>
  <si>
    <t>AR*OES</t>
  </si>
  <si>
    <t>AR*AAS</t>
  </si>
  <si>
    <t>AR*GFAAS</t>
  </si>
  <si>
    <t>00</t>
  </si>
  <si>
    <t>18</t>
  </si>
  <si>
    <t>FA*OES</t>
  </si>
  <si>
    <t>FA*AAS</t>
  </si>
  <si>
    <t>FA*SXAAS</t>
  </si>
  <si>
    <t>0.5g</t>
  </si>
  <si>
    <t>40g</t>
  </si>
  <si>
    <t>&lt; 0.005</t>
  </si>
  <si>
    <t>at 1000°C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</si>
  <si>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</si>
  <si>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</si>
  <si>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</si>
  <si>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</si>
  <si>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</si>
  <si>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</si>
  <si>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</si>
  <si>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</si>
  <si>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</si>
  <si>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4-acid (HF-HNO3-HClO4-HCl) digest with AAS finish</t>
  </si>
  <si>
    <t>aqua regia digest with ICP-MS finish</t>
  </si>
  <si>
    <t>aqua regia digest with ICP-OES finish</t>
  </si>
  <si>
    <t>aqua regia digest with AAS finish</t>
  </si>
  <si>
    <t>aqua regia digest with graphite furnace AAS finish</t>
  </si>
  <si>
    <t>fire assay with ICP-OES finish</t>
  </si>
  <si>
    <t>fire assay with AAS finish</t>
  </si>
  <si>
    <t>fire assay with solvent extraction AAS finish</t>
  </si>
  <si>
    <t>INAA using a charge weight as deemed appropriate</t>
  </si>
  <si>
    <t>loss on ignition at 1000°C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</si>
  <si>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</si>
  <si>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</si>
  <si>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</si>
  <si>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</si>
  <si>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</si>
  <si>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</si>
  <si>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</si>
  <si>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Ag, Silver (ppm)</t>
  </si>
  <si>
    <t>Mo, Molybdenum (ppm)</t>
  </si>
  <si>
    <t>S, Sulphur (wt.%)</t>
  </si>
  <si>
    <t>Au, Gold (ppm)</t>
  </si>
  <si>
    <t>Analytical results for Ag in OREAS 501 (Certified Value 0.84 ppm)</t>
  </si>
  <si>
    <t>Analytical results for Al in OREAS 501 (Indicative Value 7.8 wt.%)</t>
  </si>
  <si>
    <t>Analytical results for As in OREAS 501 (Indicative Value 20.6 ppm)</t>
  </si>
  <si>
    <t>Analytical results for Ba in OREAS 501 (Indicative Value 1012 ppm)</t>
  </si>
  <si>
    <t>Analytical results for Be in OREAS 501 (Indicative Value 3 ppm)</t>
  </si>
  <si>
    <t>Analytical results for Bi in OREAS 501 (Indicative Value 1.49 ppm)</t>
  </si>
  <si>
    <t>Analytical results for Ca in OREAS 501 (Indicative Value 3.03 wt.%)</t>
  </si>
  <si>
    <t>Analytical results for Cd in OREAS 501 (Indicative Value 1.08 ppm)</t>
  </si>
  <si>
    <t>Analytical results for Ce in OREAS 501 (Indicative Value 64 ppm)</t>
  </si>
  <si>
    <t>Analytical results for Co in OREAS 501 (Indicative Value 13.4 ppm)</t>
  </si>
  <si>
    <t>Analytical results for Cr in OREAS 501 (Indicative Value 96 ppm)</t>
  </si>
  <si>
    <t>Analytical results for Cs in OREAS 501 (Indicative Value 11.7 ppm)</t>
  </si>
  <si>
    <t>Analytical results for Dy in OREAS 501 (Indicative Value 4.8 ppm)</t>
  </si>
  <si>
    <t>Analytical results for Er in OREAS 501 (Indicative Value 2.68 ppm)</t>
  </si>
  <si>
    <t>Analytical results for Eu in OREAS 501 (Indicative Value 1.4 ppm)</t>
  </si>
  <si>
    <t>Analytical results for Fe in OREAS 501 (Indicative Value 4.57 wt.%)</t>
  </si>
  <si>
    <t>Analytical results for Ga in OREAS 501 (Indicative Value 23.7 ppm)</t>
  </si>
  <si>
    <t>Analytical results for Gd in OREAS 501 (Indicative Value 6.3 ppm)</t>
  </si>
  <si>
    <t>Analytical results for Hf in OREAS 501 (Indicative Value 2.23 ppm)</t>
  </si>
  <si>
    <t>Analytical results for Hg in OREAS 501 (Indicative Value &lt; 0.1 ppm)</t>
  </si>
  <si>
    <t>Analytical results for Ho in OREAS 501 (Indicative Value 0.94 ppm)</t>
  </si>
  <si>
    <t>Analytical results for In in OREAS 501 (Indicative Value 0.25 ppm)</t>
  </si>
  <si>
    <t>Analytical results for K in OREAS 501 (Indicative Value 2.5 wt.%)</t>
  </si>
  <si>
    <t>Analytical results for La in OREAS 501 (Indicative Value 32.2 ppm)</t>
  </si>
  <si>
    <t>Analytical results for Li in OREAS 501 (Indicative Value 34.2 ppm)</t>
  </si>
  <si>
    <t>Analytical results for Lu in OREAS 501 (Indicative Value 0.36 ppm)</t>
  </si>
  <si>
    <t>Analytical results for Mg in OREAS 501 (Indicative Value 1.6 wt.%)</t>
  </si>
  <si>
    <t>Analytical results for Mn in OREAS 501 (Indicative Value 0.06 wt.%)</t>
  </si>
  <si>
    <t>Analytical results for Mo in OREAS 501 (Certified Value 59 ppm)</t>
  </si>
  <si>
    <t>Analytical results for Na in OREAS 501 (Indicative Value 0.238 wt.%)</t>
  </si>
  <si>
    <t>Analytical results for Nb in OREAS 501 (Indicative Value 19.3 ppm)</t>
  </si>
  <si>
    <t>Analytical results for Nd in OREAS 501 (Indicative Value 31.5 ppm)</t>
  </si>
  <si>
    <t>Analytical results for Ni in OREAS 501 (Indicative Value 54 ppm)</t>
  </si>
  <si>
    <t>Analytical results for P in OREAS 501 (Indicative Value 0.095 wt.%)</t>
  </si>
  <si>
    <t>Analytical results for Pb in OREAS 501 (Indicative Value 28.7 ppm)</t>
  </si>
  <si>
    <t>Analytical results for Pr in OREAS 501 (Indicative Value 8.46 ppm)</t>
  </si>
  <si>
    <t>Analytical results for Rb in OREAS 501 (Indicative Value 156 ppm)</t>
  </si>
  <si>
    <t>Analytical results for Re in OREAS 501 (Indicative Value &lt; 0.1 ppm)</t>
  </si>
  <si>
    <t>Analytical results for S in OREAS 501 (Certified Value 0.364 wt.%)</t>
  </si>
  <si>
    <t>Analytical results for Sb in OREAS 501 (Indicative Value 0.71 ppm)</t>
  </si>
  <si>
    <t>Analytical results for Sc in OREAS 501 (Indicative Value 13 ppm)</t>
  </si>
  <si>
    <t>Analytical results for Se in OREAS 501 (Indicative Value 0.83 ppm)</t>
  </si>
  <si>
    <t>Analytical results for Sm in OREAS 501 (Indicative Value 6.15 ppm)</t>
  </si>
  <si>
    <t>Analytical results for Sn in OREAS 501 (Indicative Value 5.82 ppm)</t>
  </si>
  <si>
    <t>Analytical results for Sr in OREAS 501 (Indicative Value 324 ppm)</t>
  </si>
  <si>
    <t>Analytical results for Ta in OREAS 501 (Indicative Value 1.16 ppm)</t>
  </si>
  <si>
    <t>Analytical results for Tb in OREAS 501 (Indicative Value 0.8 ppm)</t>
  </si>
  <si>
    <t>Analytical results for Te in OREAS 501 (Indicative Value &lt; 0.3 ppm)</t>
  </si>
  <si>
    <t>Analytical results for Th in OREAS 501 (Indicative Value 15.8 ppm)</t>
  </si>
  <si>
    <t>Analytical results for Ti in OREAS 501 (Indicative Value 0.488 wt.%)</t>
  </si>
  <si>
    <t>Analytical results for Tl in OREAS 501 (Indicative Value 0.9 ppm)</t>
  </si>
  <si>
    <t>Analytical results for Tm in OREAS 501 (Indicative Value 0.4 ppm)</t>
  </si>
  <si>
    <t>Analytical results for U in OREAS 501 (Indicative Value 4.59 ppm)</t>
  </si>
  <si>
    <t>Analytical results for V in OREAS 501 (Indicative Value 119 ppm)</t>
  </si>
  <si>
    <t>Analytical results for W in OREAS 501 (Indicative Value 3.63 ppm)</t>
  </si>
  <si>
    <t>Analytical results for Y in OREAS 501 (Indicative Value 23.1 ppm)</t>
  </si>
  <si>
    <t>Analytical results for Yb in OREAS 501 (Indicative Value 2.45 ppm)</t>
  </si>
  <si>
    <t>Analytical results for Zn in OREAS 501 (Indicative Value 102 ppm)</t>
  </si>
  <si>
    <t>Analytical results for Zr in OREAS 501 (Indicative Value 84 ppm)</t>
  </si>
  <si>
    <t>Analytical results for Ag in OREAS 501 (Indicative Value 0.65 ppm)</t>
  </si>
  <si>
    <t>Analytical results for Al in OREAS 501 (Indicative Value 2.23 wt.%)</t>
  </si>
  <si>
    <t>Analytical results for As in OREAS 501 (Indicative Value 17.3 ppm)</t>
  </si>
  <si>
    <t>Analytical results for Au in OREAS 501 (Certified Value 0.192 ppm)</t>
  </si>
  <si>
    <t>Analytical results for Ba in OREAS 501 (Indicative Value 360 ppm)</t>
  </si>
  <si>
    <t>Analytical results for Be in OREAS 501 (Indicative Value &lt; 1 ppm)</t>
  </si>
  <si>
    <t>Analytical results for Bi in OREAS 501 (Indicative Value 1.52 ppm)</t>
  </si>
  <si>
    <t>Analytical results for Ca in OREAS 501 (Indicative Value 1.4 wt.%)</t>
  </si>
  <si>
    <t>Analytical results for Cd in OREAS 501 (Indicative Value 0.38 ppm)</t>
  </si>
  <si>
    <t>Analytical results for Ce in OREAS 501 (Indicative Value 62 ppm)</t>
  </si>
  <si>
    <t>Analytical results for Co in OREAS 501 (Indicative Value 13.2 ppm)</t>
  </si>
  <si>
    <t>Analytical results for Cr in OREAS 501 (Indicative Value 88 ppm)</t>
  </si>
  <si>
    <t>Analytical results for Fe in OREAS 501 (Indicative Value 4.1 wt.%)</t>
  </si>
  <si>
    <t>Analytical results for Ga in OREAS 501 (Indicative Value 13.4 ppm)</t>
  </si>
  <si>
    <t>Analytical results for Hf in OREAS 501 (Indicative Value 0.68 ppm)</t>
  </si>
  <si>
    <t>Analytical results for K in OREAS 501 (Indicative Value 1.15 wt.%)</t>
  </si>
  <si>
    <t>Analytical results for La in OREAS 501 (Indicative Value 29.3 ppm)</t>
  </si>
  <si>
    <t>Analytical results for Li in OREAS 501 (Indicative Value 31.1 ppm)</t>
  </si>
  <si>
    <t>Analytical results for Mg in OREAS 501 (Indicative Value 1.28 wt.%)</t>
  </si>
  <si>
    <t>Analytical results for Mn in OREAS 501 (Indicative Value 0.042 wt.%)</t>
  </si>
  <si>
    <t>Analytical results for Mo in OREAS 501 (Certified Value 58 ppm)</t>
  </si>
  <si>
    <t>Analytical results for Nb in OREAS 501 (Indicative Value 1.67 ppm)</t>
  </si>
  <si>
    <t>Analytical results for Ni in OREAS 501 (Indicative Value 68 ppm)</t>
  </si>
  <si>
    <t>Analytical results for P in OREAS 501 (Indicative Value 0.092 wt.%)</t>
  </si>
  <si>
    <t>Analytical results for Pb in OREAS 501 (Indicative Value 9.5 ppm)</t>
  </si>
  <si>
    <t>Analytical results for Rb in OREAS 501 (Indicative Value 127 ppm)</t>
  </si>
  <si>
    <t>Analytical results for S in OREAS 501 (Certified Value 0.355 wt.%)</t>
  </si>
  <si>
    <t>Analytical results for Sb in OREAS 501 (Indicative Value 0.28 ppm)</t>
  </si>
  <si>
    <t>Analytical results for Sc in OREAS 501 (Indicative Value 7.33 ppm)</t>
  </si>
  <si>
    <t>Analytical results for Se in OREAS 501 (Indicative Value 1.83 ppm)</t>
  </si>
  <si>
    <t>Analytical results for Sn in OREAS 501 (Indicative Value 4.77 ppm)</t>
  </si>
  <si>
    <t>Analytical results for Sr in OREAS 501 (Indicative Value 63 ppm)</t>
  </si>
  <si>
    <t>Analytical results for Ta in OREAS 501 (Indicative Value &lt; 0.4 ppm)</t>
  </si>
  <si>
    <t>Analytical results for Th in OREAS 501 (Indicative Value 17.4 ppm)</t>
  </si>
  <si>
    <t>Analytical results for Ti in OREAS 501 (Indicative Value 0.353 wt.%)</t>
  </si>
  <si>
    <t>Analytical results for U in OREAS 501 (Indicative Value 4.63 ppm)</t>
  </si>
  <si>
    <t>Analytical results for V in OREAS 501 (Indicative Value 103 ppm)</t>
  </si>
  <si>
    <t>Analytical results for W in OREAS 501 (Indicative Value 2.7 ppm)</t>
  </si>
  <si>
    <t>Analytical results for Y in OREAS 501 (Indicative Value 15.5 ppm)</t>
  </si>
  <si>
    <t>Analytical results for Zn in OREAS 501 (Indicative Value 85 ppm)</t>
  </si>
  <si>
    <t>Analytical results for Zr in OREAS 501 (Indicative Value 12 ppm)</t>
  </si>
  <si>
    <t>Analytical results for Au in OREAS 501 (Certified Value 0.204 ppm)</t>
  </si>
  <si>
    <t>Analytical results for Pd in OREAS 501 (Indicative Value 0.003 ppm)</t>
  </si>
  <si>
    <t>Analytical results for Pt in OREAS 501 (Indicative Value 0.005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</si>
  <si>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501 (Indicative Value 14.81 wt.%)</t>
    </r>
  </si>
  <si>
    <t>Analytical results for CaO in OREAS 501 (Indicative Value 4.33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</si>
  <si>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501 (Indicative Value 6.43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</si>
  <si>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501 (Indicative Value 3.77 wt.%)</t>
    </r>
  </si>
  <si>
    <t>Analytical results for LOI in OREAS 501 (Indicative Value 1.38 wt.%)</t>
  </si>
  <si>
    <t>Analytical results for MgO in OREAS 501 (Indicative Value 2.58 wt.%)</t>
  </si>
  <si>
    <t>Analytical results for MnO in OREAS 501 (Indicative Value 0.075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</si>
  <si>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501 (Indicative Value 2.75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</si>
  <si>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501 (Indicative Value 0.237 wt.%)</t>
    </r>
  </si>
  <si>
    <t>Analytical results for S in OREAS 501 (Indicative Value 0.356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</si>
  <si>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501 (Indicative Value 62.18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</si>
  <si>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501 (Indicative Value 0.788 wt.%)</t>
    </r>
  </si>
  <si>
    <t>Analytical results for TOT_XRF in OREAS 501 (Indicative Value 100.79 wt.%)</t>
  </si>
  <si>
    <t>Analytical results for C in OREAS 501 (Indicative Value 0.25 wt.%)</t>
  </si>
  <si>
    <t>Analytical results for Cu in OREAS 501 (Certified Value 0.271 wt.%)</t>
  </si>
  <si>
    <t>Analytical results for Cu in OREAS 501 (Certified Value 0.267 wt.%)</t>
  </si>
  <si>
    <t/>
  </si>
  <si>
    <t>Table 3. Indicative Values for OREAS 501</t>
  </si>
  <si>
    <t>Table 2. Certified Values, SD's, 95% Confidence and Tolerance Limits for OREAS 501</t>
  </si>
  <si>
    <t>SD</t>
  </si>
  <si>
    <t>Table 1. Abbreviations used for OREAS 501</t>
  </si>
  <si>
    <t>Cu, Copper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</si>
</sst>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74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6" xfId="0" applyNumberFormat="1" applyFont="1" applyFill="1" applyBorder="1" applyAlignment="1" applyProtection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75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7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75" xfId="0" applyFont="1" applyBorder="1"/>
    <xf numFmtId="0" fontId="38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9" fillId="0" borderId="18" xfId="0" applyFont="1" applyFill="1" applyBorder="1"/>
    <xf numFmtId="165" fontId="2" fillId="0" borderId="5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0" borderId="79" xfId="0" applyNumberFormat="1" applyFont="1" applyFill="1" applyBorder="1" applyAlignment="1" applyProtection="1">
      <alignment horizontal="center"/>
    </xf>
    <xf numFmtId="2" fontId="2" fillId="0" borderId="71" xfId="0" quotePrefix="1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/>
    </xf>
    <xf numFmtId="10" fontId="2" fillId="0" borderId="71" xfId="43" applyNumberFormat="1" applyFont="1" applyFill="1" applyBorder="1" applyAlignment="1">
      <alignment horizontal="center"/>
    </xf>
    <xf numFmtId="0" fontId="2" fillId="0" borderId="78" xfId="0" applyFont="1" applyBorder="1"/>
    <xf numFmtId="0" fontId="2" fillId="0" borderId="11" xfId="0" quotePrefix="1" applyFont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 vertical="center"/>
    </xf>
    <xf numFmtId="164" fontId="2" fillId="0" borderId="71" xfId="0" applyNumberFormat="1" applyFont="1" applyFill="1" applyBorder="1" applyAlignment="1">
      <alignment horizontal="center" vertical="center"/>
    </xf>
    <xf numFmtId="1" fontId="2" fillId="0" borderId="75" xfId="0" applyNumberFormat="1" applyFont="1" applyFill="1" applyBorder="1" applyAlignment="1">
      <alignment horizontal="center" vertical="center"/>
    </xf>
    <xf numFmtId="165" fontId="2" fillId="0" borderId="75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40" fillId="29" borderId="0" xfId="0" applyNumberFormat="1" applyFont="1" applyFill="1" applyBorder="1" applyAlignment="1">
      <alignment horizontal="center" vertical="center"/>
    </xf>
    <xf numFmtId="164" fontId="40" fillId="29" borderId="0" xfId="0" applyNumberFormat="1" applyFont="1" applyFill="1" applyBorder="1" applyAlignment="1">
      <alignment horizontal="center" vertical="center"/>
    </xf>
    <xf numFmtId="1" fontId="40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5" xfId="0" applyFont="1" applyFill="1" applyBorder="1" applyAlignment="1">
      <alignment horizontal="center" vertical="center"/>
    </xf>
    <xf numFmtId="165" fontId="4" fillId="29" borderId="81" xfId="0" applyNumberFormat="1" applyFont="1" applyFill="1" applyBorder="1" applyAlignment="1">
      <alignment horizontal="center" vertical="center"/>
    </xf>
    <xf numFmtId="2" fontId="4" fillId="29" borderId="81" xfId="0" applyNumberFormat="1" applyFont="1" applyFill="1" applyBorder="1" applyAlignment="1">
      <alignment horizontal="center" vertical="center"/>
    </xf>
    <xf numFmtId="2" fontId="4" fillId="29" borderId="82" xfId="0" applyNumberFormat="1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1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7" fillId="0" borderId="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55" xfId="0" applyNumberFormat="1" applyFont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7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5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7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66" xfId="0" applyNumberFormat="1" applyFont="1" applyBorder="1" applyAlignment="1">
      <alignment horizontal="center"/>
    </xf>
    <xf numFmtId="1" fontId="2" fillId="31" borderId="66" xfId="0" applyNumberFormat="1" applyFont="1" applyFill="1" applyBorder="1" applyAlignment="1" applyProtection="1">
      <alignment horizontal="center"/>
    </xf>
    <xf numFmtId="1" fontId="2" fillId="0" borderId="67" xfId="0" applyNumberFormat="1" applyFont="1" applyFill="1" applyBorder="1" applyAlignment="1" applyProtection="1">
      <alignment horizontal="center"/>
    </xf>
    <xf numFmtId="1" fontId="2" fillId="0" borderId="78" xfId="0" applyNumberFormat="1" applyFont="1" applyBorder="1"/>
    <xf numFmtId="1" fontId="2" fillId="0" borderId="10" xfId="0" applyNumberFormat="1" applyFont="1" applyBorder="1" applyAlignment="1">
      <alignment horizontal="center"/>
    </xf>
    <xf numFmtId="1" fontId="2" fillId="31" borderId="10" xfId="0" applyNumberFormat="1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center"/>
    </xf>
    <xf numFmtId="1" fontId="2" fillId="0" borderId="71" xfId="0" applyNumberFormat="1" applyFont="1" applyFill="1" applyBorder="1" applyAlignment="1" applyProtection="1">
      <alignment horizontal="center"/>
    </xf>
    <xf numFmtId="1" fontId="2" fillId="32" borderId="10" xfId="0" applyNumberFormat="1" applyFont="1" applyFill="1" applyBorder="1" applyAlignment="1" applyProtection="1">
      <alignment horizontal="center"/>
    </xf>
    <xf numFmtId="1" fontId="2" fillId="0" borderId="71" xfId="0" applyNumberFormat="1" applyFont="1" applyFill="1" applyBorder="1" applyAlignment="1">
      <alignment horizontal="center"/>
    </xf>
    <xf numFmtId="1" fontId="2" fillId="31" borderId="66" xfId="0" applyNumberFormat="1" applyFont="1" applyFill="1" applyBorder="1" applyAlignment="1">
      <alignment horizontal="center"/>
    </xf>
    <xf numFmtId="1" fontId="2" fillId="31" borderId="10" xfId="0" applyNumberFormat="1" applyFont="1" applyFill="1" applyBorder="1" applyAlignment="1">
      <alignment horizontal="center"/>
    </xf>
    <xf numFmtId="1" fontId="2" fillId="32" borderId="71" xfId="0" applyNumberFormat="1" applyFont="1" applyFill="1" applyBorder="1" applyAlignment="1" applyProtection="1">
      <alignment horizontal="center"/>
    </xf>
    <xf numFmtId="1" fontId="2" fillId="0" borderId="80" xfId="0" applyNumberFormat="1" applyFont="1" applyBorder="1" applyAlignment="1">
      <alignment horizontal="center"/>
    </xf>
    <xf numFmtId="164" fontId="2" fillId="0" borderId="71" xfId="0" applyNumberFormat="1" applyFont="1" applyFill="1" applyBorder="1" applyAlignment="1">
      <alignment horizontal="center"/>
    </xf>
    <xf numFmtId="164" fontId="2" fillId="0" borderId="78" xfId="0" applyNumberFormat="1" applyFont="1" applyBorder="1"/>
    <xf numFmtId="165" fontId="2" fillId="32" borderId="66" xfId="0" applyNumberFormat="1" applyFont="1" applyFill="1" applyBorder="1" applyAlignment="1" applyProtection="1">
      <alignment horizont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32" borderId="10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>
      <alignment horizontal="center"/>
    </xf>
    <xf numFmtId="165" fontId="2" fillId="32" borderId="10" xfId="0" applyNumberFormat="1" applyFont="1" applyFill="1" applyBorder="1" applyAlignment="1">
      <alignment horizontal="center"/>
    </xf>
    <xf numFmtId="165" fontId="2" fillId="0" borderId="65" xfId="0" applyNumberFormat="1" applyFont="1" applyBorder="1" applyAlignment="1" applyProtection="1">
      <alignment horizontal="center"/>
    </xf>
    <xf numFmtId="165" fontId="2" fillId="32" borderId="66" xfId="0" applyNumberFormat="1" applyFont="1" applyFill="1" applyBorder="1" applyAlignment="1">
      <alignment horizontal="center"/>
    </xf>
    <xf numFmtId="165" fontId="2" fillId="0" borderId="67" xfId="0" applyNumberFormat="1" applyFont="1" applyFill="1" applyBorder="1" applyAlignment="1" applyProtection="1">
      <alignment horizontal="center"/>
    </xf>
    <xf numFmtId="165" fontId="2" fillId="0" borderId="78" xfId="0" applyNumberFormat="1" applyFont="1" applyBorder="1"/>
    <xf numFmtId="165" fontId="2" fillId="0" borderId="11" xfId="0" applyNumberFormat="1" applyFont="1" applyBorder="1" applyAlignment="1" applyProtection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165" fontId="2" fillId="0" borderId="71" xfId="0" applyNumberFormat="1" applyFont="1" applyFill="1" applyBorder="1" applyAlignment="1" applyProtection="1">
      <alignment horizontal="center"/>
    </xf>
    <xf numFmtId="165" fontId="2" fillId="0" borderId="80" xfId="0" applyNumberFormat="1" applyFont="1" applyBorder="1" applyAlignment="1">
      <alignment horizontal="center"/>
    </xf>
    <xf numFmtId="165" fontId="2" fillId="0" borderId="79" xfId="0" applyNumberFormat="1" applyFont="1" applyFill="1" applyBorder="1" applyAlignment="1" applyProtection="1">
      <alignment horizontal="center"/>
    </xf>
    <xf numFmtId="165" fontId="2" fillId="0" borderId="72" xfId="0" applyNumberFormat="1" applyFont="1" applyBorder="1" applyAlignment="1">
      <alignment horizontal="center"/>
    </xf>
    <xf numFmtId="165" fontId="2" fillId="31" borderId="66" xfId="0" applyNumberFormat="1" applyFont="1" applyFill="1" applyBorder="1" applyAlignment="1">
      <alignment horizontal="center"/>
    </xf>
    <xf numFmtId="165" fontId="2" fillId="32" borderId="67" xfId="0" applyNumberFormat="1" applyFont="1" applyFill="1" applyBorder="1" applyAlignment="1" applyProtection="1">
      <alignment horizontal="center"/>
    </xf>
    <xf numFmtId="0" fontId="4" fillId="29" borderId="76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71"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5797144</xdr:colOff>
      <xdr:row>36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0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18644</xdr:colOff>
      <xdr:row>21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386667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482194</xdr:colOff>
      <xdr:row>53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678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957</xdr:row>
      <xdr:rowOff>0</xdr:rowOff>
    </xdr:from>
    <xdr:to>
      <xdr:col>10</xdr:col>
      <xdr:colOff>177394</xdr:colOff>
      <xdr:row>961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2308500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766</xdr:row>
      <xdr:rowOff>0</xdr:rowOff>
    </xdr:from>
    <xdr:to>
      <xdr:col>10</xdr:col>
      <xdr:colOff>177394</xdr:colOff>
      <xdr:row>770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5923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159534</xdr:colOff>
      <xdr:row>70</xdr:row>
      <xdr:rowOff>117741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84" y="12442031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10</xdr:col>
      <xdr:colOff>198431</xdr:colOff>
      <xdr:row>174</xdr:row>
      <xdr:rowOff>100454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63" y="3351865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198431</xdr:colOff>
      <xdr:row>18</xdr:row>
      <xdr:rowOff>100454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63" y="2699724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1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3" t="s">
        <v>338</v>
      </c>
      <c r="C1" s="73"/>
    </row>
    <row r="2" spans="2:10" ht="27.95" customHeight="1" thickTop="1">
      <c r="B2" s="88" t="s">
        <v>89</v>
      </c>
      <c r="C2" s="89" t="s">
        <v>90</v>
      </c>
    </row>
    <row r="3" spans="2:10" ht="15" customHeight="1">
      <c r="B3" s="51" t="s">
        <v>91</v>
      </c>
      <c r="C3" s="58" t="s">
        <v>92</v>
      </c>
    </row>
    <row r="4" spans="2:10" ht="15" customHeight="1">
      <c r="B4" s="52" t="s">
        <v>93</v>
      </c>
      <c r="C4" s="53" t="s">
        <v>94</v>
      </c>
    </row>
    <row r="5" spans="2:10" ht="15" customHeight="1">
      <c r="B5" s="52" t="s">
        <v>101</v>
      </c>
      <c r="C5" s="53" t="s">
        <v>95</v>
      </c>
    </row>
    <row r="6" spans="2:10" ht="15" customHeight="1">
      <c r="B6" s="52" t="s">
        <v>96</v>
      </c>
      <c r="C6" s="53" t="s">
        <v>97</v>
      </c>
    </row>
    <row r="7" spans="2:10" ht="15" customHeight="1">
      <c r="B7" s="52" t="s">
        <v>98</v>
      </c>
      <c r="C7" s="53" t="s">
        <v>99</v>
      </c>
    </row>
    <row r="8" spans="2:10" ht="15" customHeight="1">
      <c r="B8" s="52" t="s">
        <v>154</v>
      </c>
      <c r="C8" s="53" t="s">
        <v>191</v>
      </c>
    </row>
    <row r="9" spans="2:10" ht="15" customHeight="1">
      <c r="B9" s="52" t="s">
        <v>123</v>
      </c>
      <c r="C9" s="53" t="s">
        <v>192</v>
      </c>
      <c r="D9" s="29"/>
      <c r="E9" s="29"/>
      <c r="F9" s="29"/>
      <c r="G9" s="29"/>
      <c r="H9" s="29"/>
      <c r="I9" s="29"/>
      <c r="J9" s="29"/>
    </row>
    <row r="10" spans="2:10">
      <c r="B10" s="52" t="s">
        <v>155</v>
      </c>
      <c r="C10" s="53" t="s">
        <v>193</v>
      </c>
      <c r="D10" s="56"/>
      <c r="E10" s="29"/>
      <c r="F10" s="29"/>
      <c r="G10" s="29"/>
      <c r="H10" s="29"/>
      <c r="I10" s="29"/>
      <c r="J10" s="29"/>
    </row>
    <row r="11" spans="2:10">
      <c r="B11" s="52" t="s">
        <v>170</v>
      </c>
      <c r="C11" s="53" t="s">
        <v>194</v>
      </c>
    </row>
    <row r="12" spans="2:10">
      <c r="B12" s="52" t="s">
        <v>110</v>
      </c>
      <c r="C12" s="53" t="s">
        <v>111</v>
      </c>
    </row>
    <row r="13" spans="2:10">
      <c r="B13" s="52" t="s">
        <v>172</v>
      </c>
      <c r="C13" s="53" t="s">
        <v>195</v>
      </c>
    </row>
    <row r="14" spans="2:10">
      <c r="B14" s="52" t="s">
        <v>173</v>
      </c>
      <c r="C14" s="53" t="s">
        <v>196</v>
      </c>
    </row>
    <row r="15" spans="2:10">
      <c r="B15" s="52" t="s">
        <v>174</v>
      </c>
      <c r="C15" s="53" t="s">
        <v>197</v>
      </c>
    </row>
    <row r="16" spans="2:10">
      <c r="B16" s="52" t="s">
        <v>175</v>
      </c>
      <c r="C16" s="53" t="s">
        <v>198</v>
      </c>
    </row>
    <row r="17" spans="2:3">
      <c r="B17" s="52" t="s">
        <v>178</v>
      </c>
      <c r="C17" s="53" t="s">
        <v>199</v>
      </c>
    </row>
    <row r="18" spans="2:3">
      <c r="B18" s="52" t="s">
        <v>179</v>
      </c>
      <c r="C18" s="53" t="s">
        <v>200</v>
      </c>
    </row>
    <row r="19" spans="2:3">
      <c r="B19" s="52" t="s">
        <v>180</v>
      </c>
      <c r="C19" s="53" t="s">
        <v>201</v>
      </c>
    </row>
    <row r="20" spans="2:3">
      <c r="B20" s="52" t="s">
        <v>122</v>
      </c>
      <c r="C20" s="53" t="s">
        <v>202</v>
      </c>
    </row>
    <row r="21" spans="2:3">
      <c r="B21" s="52" t="s">
        <v>108</v>
      </c>
      <c r="C21" s="53" t="s">
        <v>109</v>
      </c>
    </row>
    <row r="22" spans="2:3" ht="13.5" thickBot="1">
      <c r="B22" s="54" t="s">
        <v>184</v>
      </c>
      <c r="C22" s="55" t="s">
        <v>203</v>
      </c>
    </row>
    <row r="23" spans="2:3" ht="13.5" thickTop="1">
      <c r="B23" s="52"/>
      <c r="C23" s="53"/>
    </row>
    <row r="25" spans="2:3">
      <c r="B25" s="119" t="s">
        <v>128</v>
      </c>
      <c r="C25" s="29" t="s">
        <v>127</v>
      </c>
    </row>
    <row r="26" spans="2:3">
      <c r="B26" s="29"/>
      <c r="C26" s="29"/>
    </row>
    <row r="27" spans="2:3">
      <c r="B27" s="120" t="s">
        <v>132</v>
      </c>
      <c r="C27" s="121" t="s">
        <v>131</v>
      </c>
    </row>
    <row r="28" spans="2:3">
      <c r="B28" s="29"/>
      <c r="C28" s="29"/>
    </row>
    <row r="29" spans="2:3">
      <c r="B29" s="122" t="s">
        <v>129</v>
      </c>
      <c r="C29" s="121" t="s">
        <v>130</v>
      </c>
    </row>
    <row r="30" spans="2:3" ht="15.75" thickBot="1">
      <c r="B30" s="123"/>
      <c r="C30" s="123"/>
    </row>
    <row r="31" spans="2:3" ht="15">
      <c r="B31"/>
      <c r="C31"/>
    </row>
  </sheetData>
  <conditionalFormatting sqref="B4:C23">
    <cfRule type="expression" dxfId="270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26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38" t="s">
        <v>336</v>
      </c>
      <c r="C1" s="238"/>
      <c r="D1" s="238"/>
      <c r="E1" s="238"/>
      <c r="F1" s="238"/>
      <c r="G1" s="238"/>
      <c r="H1" s="238"/>
      <c r="I1" s="47"/>
    </row>
    <row r="2" spans="1:9" ht="15.75" customHeight="1">
      <c r="B2" s="236" t="s">
        <v>2</v>
      </c>
      <c r="C2" s="80" t="s">
        <v>66</v>
      </c>
      <c r="D2" s="234" t="s">
        <v>337</v>
      </c>
      <c r="E2" s="232" t="s">
        <v>104</v>
      </c>
      <c r="F2" s="239"/>
      <c r="G2" s="232" t="s">
        <v>105</v>
      </c>
      <c r="H2" s="233"/>
      <c r="I2" s="5"/>
    </row>
    <row r="3" spans="1:9">
      <c r="B3" s="237"/>
      <c r="C3" s="83" t="s">
        <v>47</v>
      </c>
      <c r="D3" s="235"/>
      <c r="E3" s="83" t="s">
        <v>68</v>
      </c>
      <c r="F3" s="83" t="s">
        <v>69</v>
      </c>
      <c r="G3" s="156" t="s">
        <v>68</v>
      </c>
      <c r="H3" s="84" t="s">
        <v>69</v>
      </c>
      <c r="I3" s="6"/>
    </row>
    <row r="4" spans="1:9">
      <c r="A4" s="127"/>
      <c r="B4" s="231" t="s">
        <v>135</v>
      </c>
      <c r="C4" s="158"/>
      <c r="D4" s="157"/>
      <c r="E4" s="158"/>
      <c r="F4" s="158"/>
      <c r="G4" s="158"/>
      <c r="H4" s="159"/>
      <c r="I4" s="28"/>
    </row>
    <row r="5" spans="1:9">
      <c r="A5" s="127"/>
      <c r="B5" s="160" t="s">
        <v>211</v>
      </c>
      <c r="C5" s="7">
        <v>0.83994090909090924</v>
      </c>
      <c r="D5" s="145">
        <v>0.1565473956025159</v>
      </c>
      <c r="E5" s="7">
        <v>0.73854940408840097</v>
      </c>
      <c r="F5" s="7">
        <v>0.9413324140934175</v>
      </c>
      <c r="G5" s="148">
        <v>0.78554383422909246</v>
      </c>
      <c r="H5" s="82">
        <v>0.89433798395272601</v>
      </c>
      <c r="I5" s="28"/>
    </row>
    <row r="6" spans="1:9">
      <c r="A6" s="127"/>
      <c r="B6" s="160" t="s">
        <v>339</v>
      </c>
      <c r="C6" s="7">
        <v>0.27075574636629002</v>
      </c>
      <c r="D6" s="145">
        <v>8.1937379732240547E-3</v>
      </c>
      <c r="E6" s="7">
        <v>0.2667452618130326</v>
      </c>
      <c r="F6" s="7">
        <v>0.27476623091954738</v>
      </c>
      <c r="G6" s="148">
        <v>0.26573673533691616</v>
      </c>
      <c r="H6" s="82">
        <v>0.27577475739566382</v>
      </c>
      <c r="I6" s="28"/>
    </row>
    <row r="7" spans="1:9">
      <c r="A7" s="127"/>
      <c r="B7" s="160" t="s">
        <v>212</v>
      </c>
      <c r="C7" s="76">
        <v>59.194580860529406</v>
      </c>
      <c r="D7" s="146">
        <v>2.1427218162831991</v>
      </c>
      <c r="E7" s="76">
        <v>58.20472581075817</v>
      </c>
      <c r="F7" s="76">
        <v>60.184435910300643</v>
      </c>
      <c r="G7" s="147">
        <v>56.603431357818195</v>
      </c>
      <c r="H7" s="81">
        <v>61.785730363240617</v>
      </c>
      <c r="I7" s="28"/>
    </row>
    <row r="8" spans="1:9">
      <c r="A8" s="127"/>
      <c r="B8" s="160" t="s">
        <v>213</v>
      </c>
      <c r="C8" s="7">
        <v>0.36378065930863357</v>
      </c>
      <c r="D8" s="145">
        <v>2.050069205159814E-2</v>
      </c>
      <c r="E8" s="7">
        <v>0.35361020215797939</v>
      </c>
      <c r="F8" s="7">
        <v>0.37395111645928775</v>
      </c>
      <c r="G8" s="148">
        <v>0.35005191911408462</v>
      </c>
      <c r="H8" s="82">
        <v>0.37750939950318252</v>
      </c>
      <c r="I8" s="28"/>
    </row>
    <row r="9" spans="1:9">
      <c r="A9" s="127"/>
      <c r="B9" s="231" t="s">
        <v>137</v>
      </c>
      <c r="C9" s="158"/>
      <c r="D9" s="157"/>
      <c r="E9" s="158"/>
      <c r="F9" s="158"/>
      <c r="G9" s="158"/>
      <c r="H9" s="159"/>
      <c r="I9" s="28"/>
    </row>
    <row r="10" spans="1:9" ht="15.75" customHeight="1">
      <c r="A10" s="127"/>
      <c r="B10" s="160" t="s">
        <v>214</v>
      </c>
      <c r="C10" s="7">
        <v>0.19159259259259259</v>
      </c>
      <c r="D10" s="145">
        <v>1.6418205413900992E-2</v>
      </c>
      <c r="E10" s="7">
        <v>0.18114314509328033</v>
      </c>
      <c r="F10" s="7">
        <v>0.20204204009190485</v>
      </c>
      <c r="G10" s="148">
        <v>0.18028848016859836</v>
      </c>
      <c r="H10" s="82">
        <v>0.20289670501658683</v>
      </c>
      <c r="I10" s="28"/>
    </row>
    <row r="11" spans="1:9" ht="15.75" customHeight="1">
      <c r="A11" s="127"/>
      <c r="B11" s="160" t="s">
        <v>339</v>
      </c>
      <c r="C11" s="7">
        <v>0.26651060044798164</v>
      </c>
      <c r="D11" s="145">
        <v>6.9041995549734983E-3</v>
      </c>
      <c r="E11" s="7">
        <v>0.26356832747071551</v>
      </c>
      <c r="F11" s="7">
        <v>0.26945287342524782</v>
      </c>
      <c r="G11" s="148">
        <v>0.26144049959623361</v>
      </c>
      <c r="H11" s="82">
        <v>0.27158070129972972</v>
      </c>
      <c r="I11" s="28"/>
    </row>
    <row r="12" spans="1:9">
      <c r="A12" s="127"/>
      <c r="B12" s="160" t="s">
        <v>212</v>
      </c>
      <c r="C12" s="76">
        <v>57.679785586203188</v>
      </c>
      <c r="D12" s="146">
        <v>4.2082774344820173</v>
      </c>
      <c r="E12" s="76">
        <v>55.614352058232974</v>
      </c>
      <c r="F12" s="76">
        <v>59.745219114173402</v>
      </c>
      <c r="G12" s="147">
        <v>55.703659151115566</v>
      </c>
      <c r="H12" s="81">
        <v>59.65591202129081</v>
      </c>
      <c r="I12" s="28"/>
    </row>
    <row r="13" spans="1:9">
      <c r="A13" s="127"/>
      <c r="B13" s="160" t="s">
        <v>213</v>
      </c>
      <c r="C13" s="7">
        <v>0.35500381425756106</v>
      </c>
      <c r="D13" s="145">
        <v>1.6946866222379921E-2</v>
      </c>
      <c r="E13" s="7">
        <v>0.34654567360379018</v>
      </c>
      <c r="F13" s="7">
        <v>0.36346195491133193</v>
      </c>
      <c r="G13" s="148">
        <v>0.34400136659055508</v>
      </c>
      <c r="H13" s="82">
        <v>0.36600626192456703</v>
      </c>
      <c r="I13" s="28"/>
    </row>
    <row r="14" spans="1:9">
      <c r="A14" s="127"/>
      <c r="B14" s="231" t="s">
        <v>139</v>
      </c>
      <c r="C14" s="158"/>
      <c r="D14" s="157"/>
      <c r="E14" s="158"/>
      <c r="F14" s="158"/>
      <c r="G14" s="158"/>
      <c r="H14" s="159"/>
      <c r="I14" s="28"/>
    </row>
    <row r="15" spans="1:9" ht="15.75" thickBot="1">
      <c r="A15" s="127"/>
      <c r="B15" s="167" t="s">
        <v>214</v>
      </c>
      <c r="C15" s="168">
        <v>0.2038055955239586</v>
      </c>
      <c r="D15" s="125">
        <v>1.0877225995610206E-2</v>
      </c>
      <c r="E15" s="168">
        <v>0.19882080539225189</v>
      </c>
      <c r="F15" s="168">
        <v>0.20879038565566532</v>
      </c>
      <c r="G15" s="169">
        <v>0.20128400695412002</v>
      </c>
      <c r="H15" s="170">
        <v>0.20632718409379719</v>
      </c>
      <c r="I15" s="28"/>
    </row>
  </sheetData>
  <dataConsolidate/>
  <mergeCells count="5">
    <mergeCell ref="G2:H2"/>
    <mergeCell ref="D2:D3"/>
    <mergeCell ref="B2:B3"/>
    <mergeCell ref="B1:H1"/>
    <mergeCell ref="E2:F2"/>
  </mergeCells>
  <conditionalFormatting sqref="C5:H8 C10:H13 C15:H15 A4:H4 A9:H9 A5:A8 A14:H14 A10:A13 A15">
    <cfRule type="expression" dxfId="269" priority="22">
      <formula>IF(CertVal_IsBlnkRow*CertVal_IsBlnkRowNext=1,TRUE,FALSE)</formula>
    </cfRule>
  </conditionalFormatting>
  <conditionalFormatting sqref="B4:B15">
    <cfRule type="expression" dxfId="268" priority="17">
      <formula>IF(CertVal_IsBlnkRow*CertVal_IsBlnkRowNext=1,TRUE,FALSE)</formula>
    </cfRule>
  </conditionalFormatting>
  <conditionalFormatting sqref="B6">
    <cfRule type="expression" dxfId="267" priority="15">
      <formula>IF(CertVal_IsBlnkRow*CertVal_IsBlnkRowNext=1,TRUE,FALSE)</formula>
    </cfRule>
  </conditionalFormatting>
  <conditionalFormatting sqref="B7">
    <cfRule type="expression" dxfId="266" priority="13">
      <formula>IF(CertVal_IsBlnkRow*CertVal_IsBlnkRowNext=1,TRUE,FALSE)</formula>
    </cfRule>
  </conditionalFormatting>
  <conditionalFormatting sqref="B8">
    <cfRule type="expression" dxfId="265" priority="11">
      <formula>IF(CertVal_IsBlnkRow*CertVal_IsBlnkRowNext=1,TRUE,FALSE)</formula>
    </cfRule>
  </conditionalFormatting>
  <conditionalFormatting sqref="B10">
    <cfRule type="expression" dxfId="264" priority="9">
      <formula>IF(CertVal_IsBlnkRow*CertVal_IsBlnkRowNext=1,TRUE,FALSE)</formula>
    </cfRule>
  </conditionalFormatting>
  <conditionalFormatting sqref="B11">
    <cfRule type="expression" dxfId="263" priority="7">
      <formula>IF(CertVal_IsBlnkRow*CertVal_IsBlnkRowNext=1,TRUE,FALSE)</formula>
    </cfRule>
  </conditionalFormatting>
  <conditionalFormatting sqref="B12">
    <cfRule type="expression" dxfId="262" priority="5">
      <formula>IF(CertVal_IsBlnkRow*CertVal_IsBlnkRowNext=1,TRUE,FALSE)</formula>
    </cfRule>
  </conditionalFormatting>
  <conditionalFormatting sqref="B13">
    <cfRule type="expression" dxfId="261" priority="3">
      <formula>IF(CertVal_IsBlnkRow*CertVal_IsBlnkRowNext=1,TRUE,FALSE)</formula>
    </cfRule>
  </conditionalFormatting>
  <conditionalFormatting sqref="B15">
    <cfRule type="expression" dxfId="260" priority="1">
      <formula>IF(CertVal_IsBlnkRow*CertVal_IsBlnkRowNext=1,TRUE,FALSE)</formula>
    </cfRule>
  </conditionalFormatting>
  <hyperlinks>
    <hyperlink ref="B5" location="'4-Acid'!$A$1" display="'4-Acid'!$A$1"/>
    <hyperlink ref="B6" location="'4-Acid'!$A$222" display="'4-Acid'!$A$222"/>
    <hyperlink ref="B7" location="'4-Acid'!$A$483" display="'4-Acid'!$A$483"/>
    <hyperlink ref="B8" location="'4-Acid'!$A$641" display="'4-Acid'!$A$641"/>
    <hyperlink ref="B10" location="'Aqua Regia'!$A$73" display="'Aqua Regia'!$A$73"/>
    <hyperlink ref="B11" location="'Aqua Regia'!$A$226" display="'Aqua Regia'!$A$226"/>
    <hyperlink ref="B12" location="'Aqua Regia'!$A$396" display="'Aqua Regia'!$A$396"/>
    <hyperlink ref="B13" location="'Aqua Regia'!$A$515" display="'Aqua Regia'!$A$515"/>
    <hyperlink ref="B15" location="'Fire Assay'!$A$1" display="'Fire Assay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5" customWidth="1" collapsed="1"/>
    <col min="2" max="2" width="8.44140625" style="75" customWidth="1"/>
    <col min="3" max="3" width="5.77734375" style="75" customWidth="1"/>
    <col min="4" max="5" width="8.44140625" style="75" customWidth="1"/>
    <col min="6" max="6" width="5.77734375" style="75" customWidth="1"/>
    <col min="7" max="8" width="8.44140625" style="75" customWidth="1"/>
    <col min="9" max="9" width="5.77734375" style="75" customWidth="1"/>
    <col min="10" max="11" width="8.44140625" style="75" customWidth="1"/>
    <col min="12" max="16384" width="8.88671875" style="75"/>
  </cols>
  <sheetData>
    <row r="1" spans="1:11" ht="30" customHeight="1" thickBot="1">
      <c r="B1" s="73" t="s">
        <v>335</v>
      </c>
      <c r="C1" s="73"/>
      <c r="D1" s="73"/>
      <c r="E1" s="73"/>
      <c r="F1" s="73"/>
      <c r="G1" s="73"/>
      <c r="H1" s="73"/>
      <c r="I1" s="73"/>
      <c r="J1" s="73"/>
      <c r="K1" s="74"/>
    </row>
    <row r="2" spans="1:11" ht="24.75" customHeight="1" thickTop="1">
      <c r="B2" s="85" t="s">
        <v>2</v>
      </c>
      <c r="C2" s="86" t="s">
        <v>46</v>
      </c>
      <c r="D2" s="87" t="s">
        <v>47</v>
      </c>
      <c r="E2" s="85" t="s">
        <v>2</v>
      </c>
      <c r="F2" s="86" t="s">
        <v>46</v>
      </c>
      <c r="G2" s="87" t="s">
        <v>47</v>
      </c>
      <c r="H2" s="85" t="s">
        <v>2</v>
      </c>
      <c r="I2" s="86" t="s">
        <v>46</v>
      </c>
      <c r="J2" s="87" t="s">
        <v>47</v>
      </c>
    </row>
    <row r="3" spans="1:11" ht="15.75" customHeight="1">
      <c r="A3" s="77"/>
      <c r="B3" s="149" t="s">
        <v>135</v>
      </c>
      <c r="C3" s="150"/>
      <c r="D3" s="151"/>
      <c r="E3" s="150"/>
      <c r="F3" s="150"/>
      <c r="G3" s="152"/>
      <c r="H3" s="150"/>
      <c r="I3" s="150"/>
      <c r="J3" s="153"/>
    </row>
    <row r="4" spans="1:11">
      <c r="A4" s="77"/>
      <c r="B4" s="154" t="s">
        <v>48</v>
      </c>
      <c r="C4" s="79" t="s">
        <v>1</v>
      </c>
      <c r="D4" s="129">
        <v>7.8</v>
      </c>
      <c r="E4" s="154" t="s">
        <v>11</v>
      </c>
      <c r="F4" s="79" t="s">
        <v>3</v>
      </c>
      <c r="G4" s="129">
        <v>0.94</v>
      </c>
      <c r="H4" s="154" t="s">
        <v>60</v>
      </c>
      <c r="I4" s="79" t="s">
        <v>3</v>
      </c>
      <c r="J4" s="129">
        <v>0.83333333333333304</v>
      </c>
    </row>
    <row r="5" spans="1:11">
      <c r="A5" s="77"/>
      <c r="B5" s="154" t="s">
        <v>7</v>
      </c>
      <c r="C5" s="79" t="s">
        <v>3</v>
      </c>
      <c r="D5" s="130">
        <v>20.566666666666698</v>
      </c>
      <c r="E5" s="154" t="s">
        <v>14</v>
      </c>
      <c r="F5" s="79" t="s">
        <v>3</v>
      </c>
      <c r="G5" s="129">
        <v>0.25</v>
      </c>
      <c r="H5" s="154" t="s">
        <v>12</v>
      </c>
      <c r="I5" s="79" t="s">
        <v>3</v>
      </c>
      <c r="J5" s="129">
        <v>6.15</v>
      </c>
    </row>
    <row r="6" spans="1:11">
      <c r="A6" s="77"/>
      <c r="B6" s="154" t="s">
        <v>10</v>
      </c>
      <c r="C6" s="79" t="s">
        <v>3</v>
      </c>
      <c r="D6" s="131">
        <v>1012.08333333333</v>
      </c>
      <c r="E6" s="154" t="s">
        <v>53</v>
      </c>
      <c r="F6" s="79" t="s">
        <v>1</v>
      </c>
      <c r="G6" s="129">
        <v>2.5</v>
      </c>
      <c r="H6" s="154" t="s">
        <v>15</v>
      </c>
      <c r="I6" s="79" t="s">
        <v>3</v>
      </c>
      <c r="J6" s="129">
        <v>5.81666666666667</v>
      </c>
    </row>
    <row r="7" spans="1:11">
      <c r="A7" s="77"/>
      <c r="B7" s="154" t="s">
        <v>13</v>
      </c>
      <c r="C7" s="79" t="s">
        <v>3</v>
      </c>
      <c r="D7" s="129">
        <v>3</v>
      </c>
      <c r="E7" s="154" t="s">
        <v>17</v>
      </c>
      <c r="F7" s="79" t="s">
        <v>3</v>
      </c>
      <c r="G7" s="130">
        <v>32.1666666666667</v>
      </c>
      <c r="H7" s="154" t="s">
        <v>18</v>
      </c>
      <c r="I7" s="79" t="s">
        <v>3</v>
      </c>
      <c r="J7" s="131">
        <v>323.5</v>
      </c>
    </row>
    <row r="8" spans="1:11">
      <c r="A8" s="77"/>
      <c r="B8" s="154" t="s">
        <v>16</v>
      </c>
      <c r="C8" s="79" t="s">
        <v>3</v>
      </c>
      <c r="D8" s="129">
        <v>1.49166666666667</v>
      </c>
      <c r="E8" s="154" t="s">
        <v>20</v>
      </c>
      <c r="F8" s="79" t="s">
        <v>3</v>
      </c>
      <c r="G8" s="130">
        <v>34.225000000000001</v>
      </c>
      <c r="H8" s="154" t="s">
        <v>21</v>
      </c>
      <c r="I8" s="79" t="s">
        <v>3</v>
      </c>
      <c r="J8" s="129">
        <v>1.1583333333333301</v>
      </c>
    </row>
    <row r="9" spans="1:11">
      <c r="A9" s="77"/>
      <c r="B9" s="154" t="s">
        <v>49</v>
      </c>
      <c r="C9" s="79" t="s">
        <v>1</v>
      </c>
      <c r="D9" s="129">
        <v>3.0333333333333301</v>
      </c>
      <c r="E9" s="154" t="s">
        <v>23</v>
      </c>
      <c r="F9" s="79" t="s">
        <v>3</v>
      </c>
      <c r="G9" s="129">
        <v>0.36</v>
      </c>
      <c r="H9" s="154" t="s">
        <v>24</v>
      </c>
      <c r="I9" s="79" t="s">
        <v>3</v>
      </c>
      <c r="J9" s="129">
        <v>0.8</v>
      </c>
    </row>
    <row r="10" spans="1:11">
      <c r="A10" s="77"/>
      <c r="B10" s="154" t="s">
        <v>19</v>
      </c>
      <c r="C10" s="79" t="s">
        <v>3</v>
      </c>
      <c r="D10" s="129">
        <v>1.0833333333333299</v>
      </c>
      <c r="E10" s="154" t="s">
        <v>54</v>
      </c>
      <c r="F10" s="79" t="s">
        <v>1</v>
      </c>
      <c r="G10" s="129">
        <v>1.6</v>
      </c>
      <c r="H10" s="154" t="s">
        <v>27</v>
      </c>
      <c r="I10" s="79" t="s">
        <v>3</v>
      </c>
      <c r="J10" s="131" t="s">
        <v>136</v>
      </c>
    </row>
    <row r="11" spans="1:11">
      <c r="A11" s="77"/>
      <c r="B11" s="154" t="s">
        <v>22</v>
      </c>
      <c r="C11" s="79" t="s">
        <v>3</v>
      </c>
      <c r="D11" s="131">
        <v>63.841666666666697</v>
      </c>
      <c r="E11" s="154" t="s">
        <v>55</v>
      </c>
      <c r="F11" s="79" t="s">
        <v>1</v>
      </c>
      <c r="G11" s="155">
        <v>6.0416666666666702E-2</v>
      </c>
      <c r="H11" s="154" t="s">
        <v>30</v>
      </c>
      <c r="I11" s="79" t="s">
        <v>3</v>
      </c>
      <c r="J11" s="130">
        <v>15.8166666666667</v>
      </c>
    </row>
    <row r="12" spans="1:11">
      <c r="A12" s="77"/>
      <c r="B12" s="154" t="s">
        <v>25</v>
      </c>
      <c r="C12" s="79" t="s">
        <v>3</v>
      </c>
      <c r="D12" s="130">
        <v>13.4166666666667</v>
      </c>
      <c r="E12" s="154" t="s">
        <v>56</v>
      </c>
      <c r="F12" s="79" t="s">
        <v>1</v>
      </c>
      <c r="G12" s="155">
        <v>0.23833333333333301</v>
      </c>
      <c r="H12" s="154" t="s">
        <v>61</v>
      </c>
      <c r="I12" s="79" t="s">
        <v>1</v>
      </c>
      <c r="J12" s="155">
        <v>0.48833333333333301</v>
      </c>
    </row>
    <row r="13" spans="1:11">
      <c r="A13" s="77"/>
      <c r="B13" s="154" t="s">
        <v>50</v>
      </c>
      <c r="C13" s="79" t="s">
        <v>3</v>
      </c>
      <c r="D13" s="131">
        <v>95.5</v>
      </c>
      <c r="E13" s="154" t="s">
        <v>29</v>
      </c>
      <c r="F13" s="79" t="s">
        <v>3</v>
      </c>
      <c r="G13" s="130">
        <v>19.324999999999999</v>
      </c>
      <c r="H13" s="154" t="s">
        <v>62</v>
      </c>
      <c r="I13" s="79" t="s">
        <v>3</v>
      </c>
      <c r="J13" s="129">
        <v>0.9</v>
      </c>
    </row>
    <row r="14" spans="1:11">
      <c r="A14" s="77"/>
      <c r="B14" s="154" t="s">
        <v>28</v>
      </c>
      <c r="C14" s="79" t="s">
        <v>3</v>
      </c>
      <c r="D14" s="130">
        <v>11.65</v>
      </c>
      <c r="E14" s="154" t="s">
        <v>31</v>
      </c>
      <c r="F14" s="79" t="s">
        <v>3</v>
      </c>
      <c r="G14" s="130">
        <v>31.5</v>
      </c>
      <c r="H14" s="154" t="s">
        <v>63</v>
      </c>
      <c r="I14" s="79" t="s">
        <v>3</v>
      </c>
      <c r="J14" s="129">
        <v>0.4</v>
      </c>
    </row>
    <row r="15" spans="1:11">
      <c r="A15" s="77"/>
      <c r="B15" s="154" t="s">
        <v>33</v>
      </c>
      <c r="C15" s="79" t="s">
        <v>3</v>
      </c>
      <c r="D15" s="129">
        <v>4.8</v>
      </c>
      <c r="E15" s="154" t="s">
        <v>34</v>
      </c>
      <c r="F15" s="79" t="s">
        <v>3</v>
      </c>
      <c r="G15" s="131">
        <v>53.8333333333333</v>
      </c>
      <c r="H15" s="154" t="s">
        <v>32</v>
      </c>
      <c r="I15" s="79" t="s">
        <v>3</v>
      </c>
      <c r="J15" s="129">
        <v>4.5916666666666703</v>
      </c>
    </row>
    <row r="16" spans="1:11">
      <c r="A16" s="77"/>
      <c r="B16" s="154" t="s">
        <v>36</v>
      </c>
      <c r="C16" s="79" t="s">
        <v>3</v>
      </c>
      <c r="D16" s="129">
        <v>2.6749999999999998</v>
      </c>
      <c r="E16" s="154" t="s">
        <v>57</v>
      </c>
      <c r="F16" s="79" t="s">
        <v>1</v>
      </c>
      <c r="G16" s="155">
        <v>9.5000000000000001E-2</v>
      </c>
      <c r="H16" s="154" t="s">
        <v>65</v>
      </c>
      <c r="I16" s="79" t="s">
        <v>3</v>
      </c>
      <c r="J16" s="131">
        <v>118.833333333333</v>
      </c>
    </row>
    <row r="17" spans="1:10">
      <c r="A17" s="77"/>
      <c r="B17" s="154" t="s">
        <v>39</v>
      </c>
      <c r="C17" s="79" t="s">
        <v>3</v>
      </c>
      <c r="D17" s="129">
        <v>1.4</v>
      </c>
      <c r="E17" s="154" t="s">
        <v>37</v>
      </c>
      <c r="F17" s="79" t="s">
        <v>3</v>
      </c>
      <c r="G17" s="130">
        <v>28.6666666666667</v>
      </c>
      <c r="H17" s="154" t="s">
        <v>35</v>
      </c>
      <c r="I17" s="79" t="s">
        <v>3</v>
      </c>
      <c r="J17" s="129">
        <v>3.625</v>
      </c>
    </row>
    <row r="18" spans="1:10" ht="15" customHeight="1">
      <c r="A18" s="77"/>
      <c r="B18" s="154" t="s">
        <v>51</v>
      </c>
      <c r="C18" s="79" t="s">
        <v>1</v>
      </c>
      <c r="D18" s="129">
        <v>4.56666666666667</v>
      </c>
      <c r="E18" s="154" t="s">
        <v>40</v>
      </c>
      <c r="F18" s="79" t="s">
        <v>3</v>
      </c>
      <c r="G18" s="129">
        <v>8.4600000000000009</v>
      </c>
      <c r="H18" s="154" t="s">
        <v>38</v>
      </c>
      <c r="I18" s="79" t="s">
        <v>3</v>
      </c>
      <c r="J18" s="130">
        <v>23.116666666666699</v>
      </c>
    </row>
    <row r="19" spans="1:10" ht="15" customHeight="1">
      <c r="A19" s="77"/>
      <c r="B19" s="154" t="s">
        <v>42</v>
      </c>
      <c r="C19" s="79" t="s">
        <v>3</v>
      </c>
      <c r="D19" s="130">
        <v>23.6666666666667</v>
      </c>
      <c r="E19" s="154" t="s">
        <v>43</v>
      </c>
      <c r="F19" s="79" t="s">
        <v>3</v>
      </c>
      <c r="G19" s="131">
        <v>155.94999999999999</v>
      </c>
      <c r="H19" s="154" t="s">
        <v>41</v>
      </c>
      <c r="I19" s="79" t="s">
        <v>3</v>
      </c>
      <c r="J19" s="129">
        <v>2.4500000000000002</v>
      </c>
    </row>
    <row r="20" spans="1:10" ht="15" customHeight="1">
      <c r="A20" s="77"/>
      <c r="B20" s="154" t="s">
        <v>5</v>
      </c>
      <c r="C20" s="79" t="s">
        <v>3</v>
      </c>
      <c r="D20" s="129">
        <v>6.3</v>
      </c>
      <c r="E20" s="154" t="s">
        <v>58</v>
      </c>
      <c r="F20" s="79" t="s">
        <v>3</v>
      </c>
      <c r="G20" s="130" t="s">
        <v>115</v>
      </c>
      <c r="H20" s="154" t="s">
        <v>44</v>
      </c>
      <c r="I20" s="79" t="s">
        <v>3</v>
      </c>
      <c r="J20" s="131">
        <v>102.083333333333</v>
      </c>
    </row>
    <row r="21" spans="1:10" ht="15" customHeight="1">
      <c r="A21" s="77"/>
      <c r="B21" s="154" t="s">
        <v>8</v>
      </c>
      <c r="C21" s="79" t="s">
        <v>3</v>
      </c>
      <c r="D21" s="129">
        <v>2.2333333333333298</v>
      </c>
      <c r="E21" s="154" t="s">
        <v>6</v>
      </c>
      <c r="F21" s="79" t="s">
        <v>3</v>
      </c>
      <c r="G21" s="129">
        <v>0.70499999999999996</v>
      </c>
      <c r="H21" s="154" t="s">
        <v>45</v>
      </c>
      <c r="I21" s="79" t="s">
        <v>3</v>
      </c>
      <c r="J21" s="131">
        <v>83.5833333333333</v>
      </c>
    </row>
    <row r="22" spans="1:10" ht="15" customHeight="1">
      <c r="A22" s="77"/>
      <c r="B22" s="154" t="s">
        <v>52</v>
      </c>
      <c r="C22" s="79" t="s">
        <v>3</v>
      </c>
      <c r="D22" s="129" t="s">
        <v>115</v>
      </c>
      <c r="E22" s="154" t="s">
        <v>9</v>
      </c>
      <c r="F22" s="79" t="s">
        <v>3</v>
      </c>
      <c r="G22" s="130">
        <v>12.975</v>
      </c>
      <c r="H22" s="78" t="s">
        <v>334</v>
      </c>
      <c r="I22" s="79" t="s">
        <v>334</v>
      </c>
      <c r="J22" s="131" t="s">
        <v>334</v>
      </c>
    </row>
    <row r="23" spans="1:10" ht="15" customHeight="1">
      <c r="A23" s="77"/>
      <c r="B23" s="149" t="s">
        <v>137</v>
      </c>
      <c r="C23" s="150"/>
      <c r="D23" s="151"/>
      <c r="E23" s="150"/>
      <c r="F23" s="150"/>
      <c r="G23" s="152"/>
      <c r="H23" s="150"/>
      <c r="I23" s="150"/>
      <c r="J23" s="153"/>
    </row>
    <row r="24" spans="1:10" ht="15" customHeight="1">
      <c r="A24" s="77"/>
      <c r="B24" s="154" t="s">
        <v>4</v>
      </c>
      <c r="C24" s="79" t="s">
        <v>3</v>
      </c>
      <c r="D24" s="155">
        <v>0.65</v>
      </c>
      <c r="E24" s="154" t="s">
        <v>52</v>
      </c>
      <c r="F24" s="79" t="s">
        <v>3</v>
      </c>
      <c r="G24" s="130" t="s">
        <v>115</v>
      </c>
      <c r="H24" s="154" t="s">
        <v>60</v>
      </c>
      <c r="I24" s="79" t="s">
        <v>3</v>
      </c>
      <c r="J24" s="129">
        <v>1.8333333333333299</v>
      </c>
    </row>
    <row r="25" spans="1:10" ht="15" customHeight="1">
      <c r="A25" s="77"/>
      <c r="B25" s="154" t="s">
        <v>48</v>
      </c>
      <c r="C25" s="79" t="s">
        <v>1</v>
      </c>
      <c r="D25" s="129">
        <v>2.2333333333333298</v>
      </c>
      <c r="E25" s="154" t="s">
        <v>53</v>
      </c>
      <c r="F25" s="79" t="s">
        <v>1</v>
      </c>
      <c r="G25" s="129">
        <v>1.1499999999999999</v>
      </c>
      <c r="H25" s="154" t="s">
        <v>15</v>
      </c>
      <c r="I25" s="79" t="s">
        <v>3</v>
      </c>
      <c r="J25" s="129">
        <v>4.7666666666666702</v>
      </c>
    </row>
    <row r="26" spans="1:10" ht="15" customHeight="1">
      <c r="A26" s="77"/>
      <c r="B26" s="154" t="s">
        <v>7</v>
      </c>
      <c r="C26" s="79" t="s">
        <v>3</v>
      </c>
      <c r="D26" s="130">
        <v>17.316666666666698</v>
      </c>
      <c r="E26" s="154" t="s">
        <v>17</v>
      </c>
      <c r="F26" s="79" t="s">
        <v>3</v>
      </c>
      <c r="G26" s="130">
        <v>29.3333333333333</v>
      </c>
      <c r="H26" s="154" t="s">
        <v>18</v>
      </c>
      <c r="I26" s="79" t="s">
        <v>3</v>
      </c>
      <c r="J26" s="131">
        <v>62.5</v>
      </c>
    </row>
    <row r="27" spans="1:10" ht="15" customHeight="1">
      <c r="A27" s="77"/>
      <c r="B27" s="154" t="s">
        <v>10</v>
      </c>
      <c r="C27" s="79" t="s">
        <v>3</v>
      </c>
      <c r="D27" s="131">
        <v>359.83333333333297</v>
      </c>
      <c r="E27" s="154" t="s">
        <v>20</v>
      </c>
      <c r="F27" s="79" t="s">
        <v>3</v>
      </c>
      <c r="G27" s="130">
        <v>31.1</v>
      </c>
      <c r="H27" s="154" t="s">
        <v>21</v>
      </c>
      <c r="I27" s="79" t="s">
        <v>3</v>
      </c>
      <c r="J27" s="131" t="s">
        <v>138</v>
      </c>
    </row>
    <row r="28" spans="1:10" ht="15" customHeight="1">
      <c r="A28" s="77"/>
      <c r="B28" s="154" t="s">
        <v>13</v>
      </c>
      <c r="C28" s="79" t="s">
        <v>3</v>
      </c>
      <c r="D28" s="129" t="s">
        <v>113</v>
      </c>
      <c r="E28" s="154" t="s">
        <v>54</v>
      </c>
      <c r="F28" s="79" t="s">
        <v>1</v>
      </c>
      <c r="G28" s="129">
        <v>1.2833333333333301</v>
      </c>
      <c r="H28" s="154" t="s">
        <v>27</v>
      </c>
      <c r="I28" s="79" t="s">
        <v>3</v>
      </c>
      <c r="J28" s="131" t="s">
        <v>136</v>
      </c>
    </row>
    <row r="29" spans="1:10" ht="15" customHeight="1">
      <c r="A29" s="77"/>
      <c r="B29" s="154" t="s">
        <v>16</v>
      </c>
      <c r="C29" s="79" t="s">
        <v>3</v>
      </c>
      <c r="D29" s="129">
        <v>1.5166666666666699</v>
      </c>
      <c r="E29" s="154" t="s">
        <v>55</v>
      </c>
      <c r="F29" s="79" t="s">
        <v>1</v>
      </c>
      <c r="G29" s="155">
        <v>4.2349999999999999E-2</v>
      </c>
      <c r="H29" s="154" t="s">
        <v>30</v>
      </c>
      <c r="I29" s="79" t="s">
        <v>3</v>
      </c>
      <c r="J29" s="130">
        <v>17.4166666666667</v>
      </c>
    </row>
    <row r="30" spans="1:10" ht="15" customHeight="1">
      <c r="A30" s="77"/>
      <c r="B30" s="154" t="s">
        <v>49</v>
      </c>
      <c r="C30" s="79" t="s">
        <v>1</v>
      </c>
      <c r="D30" s="129">
        <v>1.4</v>
      </c>
      <c r="E30" s="154" t="s">
        <v>56</v>
      </c>
      <c r="F30" s="79" t="s">
        <v>1</v>
      </c>
      <c r="G30" s="155">
        <v>0.23833333333333301</v>
      </c>
      <c r="H30" s="154" t="s">
        <v>61</v>
      </c>
      <c r="I30" s="79" t="s">
        <v>1</v>
      </c>
      <c r="J30" s="155">
        <v>0.353333333333333</v>
      </c>
    </row>
    <row r="31" spans="1:10" ht="15" customHeight="1">
      <c r="A31" s="77"/>
      <c r="B31" s="154" t="s">
        <v>19</v>
      </c>
      <c r="C31" s="79" t="s">
        <v>3</v>
      </c>
      <c r="D31" s="129">
        <v>0.38333333333333303</v>
      </c>
      <c r="E31" s="154" t="s">
        <v>29</v>
      </c>
      <c r="F31" s="79" t="s">
        <v>3</v>
      </c>
      <c r="G31" s="129">
        <v>1.6666666666666701</v>
      </c>
      <c r="H31" s="154" t="s">
        <v>32</v>
      </c>
      <c r="I31" s="79" t="s">
        <v>3</v>
      </c>
      <c r="J31" s="129">
        <v>4.6333333333333302</v>
      </c>
    </row>
    <row r="32" spans="1:10" ht="15" customHeight="1">
      <c r="A32" s="77"/>
      <c r="B32" s="154" t="s">
        <v>22</v>
      </c>
      <c r="C32" s="79" t="s">
        <v>3</v>
      </c>
      <c r="D32" s="131">
        <v>62.15</v>
      </c>
      <c r="E32" s="154" t="s">
        <v>34</v>
      </c>
      <c r="F32" s="79" t="s">
        <v>3</v>
      </c>
      <c r="G32" s="131">
        <v>68</v>
      </c>
      <c r="H32" s="154" t="s">
        <v>65</v>
      </c>
      <c r="I32" s="79" t="s">
        <v>3</v>
      </c>
      <c r="J32" s="131">
        <v>102.666666666667</v>
      </c>
    </row>
    <row r="33" spans="1:10" ht="15" customHeight="1">
      <c r="A33" s="77"/>
      <c r="B33" s="154" t="s">
        <v>25</v>
      </c>
      <c r="C33" s="79" t="s">
        <v>3</v>
      </c>
      <c r="D33" s="130">
        <v>13.1666666666667</v>
      </c>
      <c r="E33" s="154" t="s">
        <v>57</v>
      </c>
      <c r="F33" s="79" t="s">
        <v>1</v>
      </c>
      <c r="G33" s="155">
        <v>9.1666666666666702E-2</v>
      </c>
      <c r="H33" s="154" t="s">
        <v>35</v>
      </c>
      <c r="I33" s="79" t="s">
        <v>3</v>
      </c>
      <c r="J33" s="129">
        <v>2.7</v>
      </c>
    </row>
    <row r="34" spans="1:10" ht="15" customHeight="1">
      <c r="A34" s="77"/>
      <c r="B34" s="154" t="s">
        <v>50</v>
      </c>
      <c r="C34" s="79" t="s">
        <v>3</v>
      </c>
      <c r="D34" s="131">
        <v>88</v>
      </c>
      <c r="E34" s="154" t="s">
        <v>37</v>
      </c>
      <c r="F34" s="79" t="s">
        <v>3</v>
      </c>
      <c r="G34" s="129">
        <v>9.5</v>
      </c>
      <c r="H34" s="154" t="s">
        <v>38</v>
      </c>
      <c r="I34" s="79" t="s">
        <v>3</v>
      </c>
      <c r="J34" s="130">
        <v>15.533333333333299</v>
      </c>
    </row>
    <row r="35" spans="1:10" ht="15" customHeight="1">
      <c r="A35" s="77"/>
      <c r="B35" s="154" t="s">
        <v>51</v>
      </c>
      <c r="C35" s="79" t="s">
        <v>1</v>
      </c>
      <c r="D35" s="129">
        <v>4.0999999999999996</v>
      </c>
      <c r="E35" s="154" t="s">
        <v>43</v>
      </c>
      <c r="F35" s="79" t="s">
        <v>3</v>
      </c>
      <c r="G35" s="131">
        <v>127</v>
      </c>
      <c r="H35" s="154" t="s">
        <v>44</v>
      </c>
      <c r="I35" s="79" t="s">
        <v>3</v>
      </c>
      <c r="J35" s="131">
        <v>85.1666666666667</v>
      </c>
    </row>
    <row r="36" spans="1:10" ht="15" customHeight="1">
      <c r="A36" s="77"/>
      <c r="B36" s="154" t="s">
        <v>42</v>
      </c>
      <c r="C36" s="79" t="s">
        <v>3</v>
      </c>
      <c r="D36" s="130">
        <v>13.35</v>
      </c>
      <c r="E36" s="154" t="s">
        <v>6</v>
      </c>
      <c r="F36" s="79" t="s">
        <v>3</v>
      </c>
      <c r="G36" s="129">
        <v>0.28333333333333299</v>
      </c>
      <c r="H36" s="154" t="s">
        <v>45</v>
      </c>
      <c r="I36" s="79" t="s">
        <v>3</v>
      </c>
      <c r="J36" s="130">
        <v>12</v>
      </c>
    </row>
    <row r="37" spans="1:10" ht="15" customHeight="1">
      <c r="A37" s="77"/>
      <c r="B37" s="154" t="s">
        <v>8</v>
      </c>
      <c r="C37" s="79" t="s">
        <v>3</v>
      </c>
      <c r="D37" s="129">
        <v>0.68333333333333302</v>
      </c>
      <c r="E37" s="154" t="s">
        <v>9</v>
      </c>
      <c r="F37" s="79" t="s">
        <v>3</v>
      </c>
      <c r="G37" s="129">
        <v>7.3333333333333304</v>
      </c>
      <c r="H37" s="78" t="s">
        <v>334</v>
      </c>
      <c r="I37" s="79" t="s">
        <v>334</v>
      </c>
      <c r="J37" s="131" t="s">
        <v>334</v>
      </c>
    </row>
    <row r="38" spans="1:10" ht="15" customHeight="1">
      <c r="A38" s="77"/>
      <c r="B38" s="149" t="s">
        <v>139</v>
      </c>
      <c r="C38" s="150"/>
      <c r="D38" s="151"/>
      <c r="E38" s="150"/>
      <c r="F38" s="150"/>
      <c r="G38" s="152"/>
      <c r="H38" s="150"/>
      <c r="I38" s="150"/>
      <c r="J38" s="153"/>
    </row>
    <row r="39" spans="1:10" ht="15" customHeight="1">
      <c r="A39" s="77"/>
      <c r="B39" s="154" t="s">
        <v>133</v>
      </c>
      <c r="C39" s="79" t="s">
        <v>3</v>
      </c>
      <c r="D39" s="155">
        <v>3.3333333333333301E-3</v>
      </c>
      <c r="E39" s="154" t="s">
        <v>134</v>
      </c>
      <c r="F39" s="79" t="s">
        <v>3</v>
      </c>
      <c r="G39" s="155">
        <v>4.5833333333333299E-3</v>
      </c>
      <c r="H39" s="78" t="s">
        <v>334</v>
      </c>
      <c r="I39" s="79" t="s">
        <v>334</v>
      </c>
      <c r="J39" s="131" t="s">
        <v>334</v>
      </c>
    </row>
    <row r="40" spans="1:10" ht="15" customHeight="1">
      <c r="A40" s="77"/>
      <c r="B40" s="149" t="s">
        <v>140</v>
      </c>
      <c r="C40" s="150"/>
      <c r="D40" s="151"/>
      <c r="E40" s="150"/>
      <c r="F40" s="150"/>
      <c r="G40" s="152"/>
      <c r="H40" s="150"/>
      <c r="I40" s="150"/>
      <c r="J40" s="153"/>
    </row>
    <row r="41" spans="1:10" ht="15" customHeight="1">
      <c r="A41" s="77"/>
      <c r="B41" s="154" t="s">
        <v>204</v>
      </c>
      <c r="C41" s="79" t="s">
        <v>1</v>
      </c>
      <c r="D41" s="129">
        <v>14.81</v>
      </c>
      <c r="E41" s="154" t="s">
        <v>116</v>
      </c>
      <c r="F41" s="79" t="s">
        <v>1</v>
      </c>
      <c r="G41" s="129">
        <v>2.58</v>
      </c>
      <c r="H41" s="154" t="s">
        <v>205</v>
      </c>
      <c r="I41" s="79" t="s">
        <v>1</v>
      </c>
      <c r="J41" s="129">
        <v>62.174999999999997</v>
      </c>
    </row>
    <row r="42" spans="1:10" ht="15" customHeight="1">
      <c r="A42" s="77"/>
      <c r="B42" s="154" t="s">
        <v>112</v>
      </c>
      <c r="C42" s="79" t="s">
        <v>1</v>
      </c>
      <c r="D42" s="129">
        <v>4.33</v>
      </c>
      <c r="E42" s="154" t="s">
        <v>117</v>
      </c>
      <c r="F42" s="79" t="s">
        <v>1</v>
      </c>
      <c r="G42" s="155">
        <v>7.4499999999999997E-2</v>
      </c>
      <c r="H42" s="154" t="s">
        <v>206</v>
      </c>
      <c r="I42" s="79" t="s">
        <v>1</v>
      </c>
      <c r="J42" s="155">
        <v>0.78800000000000003</v>
      </c>
    </row>
    <row r="43" spans="1:10" ht="15" customHeight="1">
      <c r="A43" s="77"/>
      <c r="B43" s="154" t="s">
        <v>207</v>
      </c>
      <c r="C43" s="79" t="s">
        <v>1</v>
      </c>
      <c r="D43" s="129">
        <v>6.43</v>
      </c>
      <c r="E43" s="154" t="s">
        <v>208</v>
      </c>
      <c r="F43" s="79" t="s">
        <v>1</v>
      </c>
      <c r="G43" s="129">
        <v>2.7450000000000001</v>
      </c>
      <c r="H43" s="154" t="s">
        <v>64</v>
      </c>
      <c r="I43" s="79" t="s">
        <v>1</v>
      </c>
      <c r="J43" s="129">
        <v>100.785</v>
      </c>
    </row>
    <row r="44" spans="1:10" ht="15" customHeight="1">
      <c r="A44" s="77"/>
      <c r="B44" s="154" t="s">
        <v>209</v>
      </c>
      <c r="C44" s="79" t="s">
        <v>1</v>
      </c>
      <c r="D44" s="129">
        <v>3.7650000000000001</v>
      </c>
      <c r="E44" s="154" t="s">
        <v>210</v>
      </c>
      <c r="F44" s="79" t="s">
        <v>1</v>
      </c>
      <c r="G44" s="155">
        <v>0.23699999999999999</v>
      </c>
      <c r="H44" s="78" t="s">
        <v>334</v>
      </c>
      <c r="I44" s="79" t="s">
        <v>334</v>
      </c>
      <c r="J44" s="131" t="s">
        <v>334</v>
      </c>
    </row>
    <row r="45" spans="1:10" ht="15" customHeight="1">
      <c r="A45" s="77"/>
      <c r="B45" s="154" t="s">
        <v>119</v>
      </c>
      <c r="C45" s="79" t="s">
        <v>1</v>
      </c>
      <c r="D45" s="129">
        <v>1.375</v>
      </c>
      <c r="E45" s="154" t="s">
        <v>59</v>
      </c>
      <c r="F45" s="79" t="s">
        <v>1</v>
      </c>
      <c r="G45" s="155">
        <v>0.35579849431363098</v>
      </c>
      <c r="H45" s="78" t="s">
        <v>334</v>
      </c>
      <c r="I45" s="79" t="s">
        <v>334</v>
      </c>
      <c r="J45" s="131" t="s">
        <v>334</v>
      </c>
    </row>
    <row r="46" spans="1:10" ht="15" customHeight="1">
      <c r="A46" s="77"/>
      <c r="B46" s="149" t="s">
        <v>141</v>
      </c>
      <c r="C46" s="150"/>
      <c r="D46" s="151"/>
      <c r="E46" s="150"/>
      <c r="F46" s="150"/>
      <c r="G46" s="152"/>
      <c r="H46" s="150"/>
      <c r="I46" s="150"/>
      <c r="J46" s="153"/>
    </row>
    <row r="47" spans="1:10" ht="15" customHeight="1" thickBot="1">
      <c r="A47" s="77"/>
      <c r="B47" s="163" t="s">
        <v>118</v>
      </c>
      <c r="C47" s="162" t="s">
        <v>1</v>
      </c>
      <c r="D47" s="164">
        <v>0.25</v>
      </c>
      <c r="E47" s="161" t="s">
        <v>334</v>
      </c>
      <c r="F47" s="162" t="s">
        <v>334</v>
      </c>
      <c r="G47" s="165" t="s">
        <v>334</v>
      </c>
      <c r="H47" s="161" t="s">
        <v>334</v>
      </c>
      <c r="I47" s="162" t="s">
        <v>334</v>
      </c>
      <c r="J47" s="166" t="s">
        <v>334</v>
      </c>
    </row>
    <row r="48" spans="1:10" ht="15.75" thickTop="1"/>
  </sheetData>
  <conditionalFormatting sqref="B3:J47">
    <cfRule type="expression" dxfId="259" priority="11">
      <formula>IF(IndVal_IsBlnkRow*IndVal_IsBlnkRowNext=1,TRUE,FALSE)</formula>
    </cfRule>
  </conditionalFormatting>
  <conditionalFormatting sqref="I3:I47 C3:C47 F3:F47">
    <cfRule type="expression" dxfId="258" priority="12">
      <formula>IndVal_LimitValDiffUOM</formula>
    </cfRule>
  </conditionalFormatting>
  <hyperlinks>
    <hyperlink ref="B4" location="'4-Acid'!$A$41" display="'4-Acid'!$A$41"/>
    <hyperlink ref="E4" location="'4-Acid'!$A$361" display="'4-Acid'!$A$361"/>
    <hyperlink ref="H4" location="'4-Acid'!$A$694" display="'4-Acid'!$A$694"/>
    <hyperlink ref="B5" location="'4-Acid'!$A$58" display="'4-Acid'!$A$58"/>
    <hyperlink ref="E5" location="'4-Acid'!$A$374" display="'4-Acid'!$A$374"/>
    <hyperlink ref="H5" location="'4-Acid'!$A$711" display="'4-Acid'!$A$711"/>
    <hyperlink ref="B6" location="'4-Acid'!$A$75" display="'4-Acid'!$A$75"/>
    <hyperlink ref="E6" location="'4-Acid'!$A$387" display="'4-Acid'!$A$387"/>
    <hyperlink ref="H6" location="'4-Acid'!$A$724" display="'4-Acid'!$A$724"/>
    <hyperlink ref="B7" location="'4-Acid'!$A$92" display="'4-Acid'!$A$92"/>
    <hyperlink ref="E7" location="'4-Acid'!$A$404" display="'4-Acid'!$A$404"/>
    <hyperlink ref="H7" location="'4-Acid'!$A$741" display="'4-Acid'!$A$741"/>
    <hyperlink ref="B8" location="'4-Acid'!$A$109" display="'4-Acid'!$A$109"/>
    <hyperlink ref="E8" location="'4-Acid'!$A$421" display="'4-Acid'!$A$421"/>
    <hyperlink ref="H8" location="'4-Acid'!$A$758" display="'4-Acid'!$A$758"/>
    <hyperlink ref="B9" location="'4-Acid'!$A$126" display="'4-Acid'!$A$126"/>
    <hyperlink ref="E9" location="'4-Acid'!$A$438" display="'4-Acid'!$A$438"/>
    <hyperlink ref="H9" location="'4-Acid'!$A$775" display="'4-Acid'!$A$775"/>
    <hyperlink ref="B10" location="'4-Acid'!$A$143" display="'4-Acid'!$A$143"/>
    <hyperlink ref="E10" location="'4-Acid'!$A$451" display="'4-Acid'!$A$451"/>
    <hyperlink ref="H10" location="'4-Acid'!$A$788" display="'4-Acid'!$A$788"/>
    <hyperlink ref="B11" location="'4-Acid'!$A$160" display="'4-Acid'!$A$160"/>
    <hyperlink ref="E11" location="'4-Acid'!$A$468" display="'4-Acid'!$A$468"/>
    <hyperlink ref="H11" location="'4-Acid'!$A$805" display="'4-Acid'!$A$805"/>
    <hyperlink ref="B12" location="'4-Acid'!$A$177" display="'4-Acid'!$A$177"/>
    <hyperlink ref="E12" location="'4-Acid'!$A$502" display="'4-Acid'!$A$502"/>
    <hyperlink ref="H12" location="'4-Acid'!$A$822" display="'4-Acid'!$A$822"/>
    <hyperlink ref="B13" location="'4-Acid'!$A$194" display="'4-Acid'!$A$194"/>
    <hyperlink ref="E13" location="'4-Acid'!$A$519" display="'4-Acid'!$A$519"/>
    <hyperlink ref="H13" location="'4-Acid'!$A$839" display="'4-Acid'!$A$839"/>
    <hyperlink ref="B14" location="'4-Acid'!$A$211" display="'4-Acid'!$A$211"/>
    <hyperlink ref="E14" location="'4-Acid'!$A$536" display="'4-Acid'!$A$536"/>
    <hyperlink ref="H14" location="'4-Acid'!$A$852" display="'4-Acid'!$A$852"/>
    <hyperlink ref="B15" location="'4-Acid'!$A$241" display="'4-Acid'!$A$241"/>
    <hyperlink ref="E15" location="'4-Acid'!$A$549" display="'4-Acid'!$A$549"/>
    <hyperlink ref="H15" location="'4-Acid'!$A$865" display="'4-Acid'!$A$865"/>
    <hyperlink ref="B16" location="'4-Acid'!$A$254" display="'4-Acid'!$A$254"/>
    <hyperlink ref="E16" location="'4-Acid'!$A$566" display="'4-Acid'!$A$566"/>
    <hyperlink ref="H16" location="'4-Acid'!$A$882" display="'4-Acid'!$A$882"/>
    <hyperlink ref="B17" location="'4-Acid'!$A$267" display="'4-Acid'!$A$267"/>
    <hyperlink ref="E17" location="'4-Acid'!$A$583" display="'4-Acid'!$A$583"/>
    <hyperlink ref="H17" location="'4-Acid'!$A$899" display="'4-Acid'!$A$899"/>
    <hyperlink ref="B18" location="'4-Acid'!$A$280" display="'4-Acid'!$A$280"/>
    <hyperlink ref="E18" location="'4-Acid'!$A$600" display="'4-Acid'!$A$600"/>
    <hyperlink ref="H18" location="'4-Acid'!$A$916" display="'4-Acid'!$A$916"/>
    <hyperlink ref="B19" location="'4-Acid'!$A$297" display="'4-Acid'!$A$297"/>
    <hyperlink ref="E19" location="'4-Acid'!$A$613" display="'4-Acid'!$A$613"/>
    <hyperlink ref="H19" location="'4-Acid'!$A$933" display="'4-Acid'!$A$933"/>
    <hyperlink ref="B20" location="'4-Acid'!$A$314" display="'4-Acid'!$A$314"/>
    <hyperlink ref="E20" location="'4-Acid'!$A$630" display="'4-Acid'!$A$630"/>
    <hyperlink ref="H20" location="'4-Acid'!$A$946" display="'4-Acid'!$A$946"/>
    <hyperlink ref="B21" location="'4-Acid'!$A$327" display="'4-Acid'!$A$327"/>
    <hyperlink ref="E21" location="'4-Acid'!$A$660" display="'4-Acid'!$A$660"/>
    <hyperlink ref="H21" location="'4-Acid'!$A$963" display="'4-Acid'!$A$963"/>
    <hyperlink ref="B22" location="'4-Acid'!$A$344" display="'4-Acid'!$A$344"/>
    <hyperlink ref="E22" location="'4-Acid'!$A$677" display="'4-Acid'!$A$677"/>
    <hyperlink ref="B24" location="'Aqua Regia'!$A$1" display="'Aqua Regia'!$A$1"/>
    <hyperlink ref="E24" location="'Aqua Regia'!$A$296" display="'Aqua Regia'!$A$296"/>
    <hyperlink ref="H24" location="'Aqua Regia'!$A$568" display="'Aqua Regia'!$A$568"/>
    <hyperlink ref="B25" location="'Aqua Regia'!$A$41" display="'Aqua Regia'!$A$41"/>
    <hyperlink ref="E25" location="'Aqua Regia'!$A$313" display="'Aqua Regia'!$A$313"/>
    <hyperlink ref="H25" location="'Aqua Regia'!$A$585" display="'Aqua Regia'!$A$585"/>
    <hyperlink ref="B26" location="'Aqua Regia'!$A$58" display="'Aqua Regia'!$A$58"/>
    <hyperlink ref="E26" location="'Aqua Regia'!$A$330" display="'Aqua Regia'!$A$330"/>
    <hyperlink ref="H26" location="'Aqua Regia'!$A$602" display="'Aqua Regia'!$A$602"/>
    <hyperlink ref="B27" location="'Aqua Regia'!$A$92" display="'Aqua Regia'!$A$92"/>
    <hyperlink ref="E27" location="'Aqua Regia'!$A$347" display="'Aqua Regia'!$A$347"/>
    <hyperlink ref="H27" location="'Aqua Regia'!$A$619" display="'Aqua Regia'!$A$619"/>
    <hyperlink ref="B28" location="'Aqua Regia'!$A$109" display="'Aqua Regia'!$A$109"/>
    <hyperlink ref="E28" location="'Aqua Regia'!$A$364" display="'Aqua Regia'!$A$364"/>
    <hyperlink ref="H28" location="'Aqua Regia'!$A$636" display="'Aqua Regia'!$A$636"/>
    <hyperlink ref="B29" location="'Aqua Regia'!$A$126" display="'Aqua Regia'!$A$126"/>
    <hyperlink ref="E29" location="'Aqua Regia'!$A$381" display="'Aqua Regia'!$A$381"/>
    <hyperlink ref="H29" location="'Aqua Regia'!$A$653" display="'Aqua Regia'!$A$653"/>
    <hyperlink ref="B30" location="'Aqua Regia'!$A$143" display="'Aqua Regia'!$A$143"/>
    <hyperlink ref="E30" location="'Aqua Regia'!$A$415" display="'Aqua Regia'!$A$415"/>
    <hyperlink ref="H30" location="'Aqua Regia'!$A$670" display="'Aqua Regia'!$A$670"/>
    <hyperlink ref="B31" location="'Aqua Regia'!$A$160" display="'Aqua Regia'!$A$160"/>
    <hyperlink ref="E31" location="'Aqua Regia'!$A$432" display="'Aqua Regia'!$A$432"/>
    <hyperlink ref="H31" location="'Aqua Regia'!$A$687" display="'Aqua Regia'!$A$687"/>
    <hyperlink ref="B32" location="'Aqua Regia'!$A$177" display="'Aqua Regia'!$A$177"/>
    <hyperlink ref="E32" location="'Aqua Regia'!$A$449" display="'Aqua Regia'!$A$449"/>
    <hyperlink ref="H32" location="'Aqua Regia'!$A$704" display="'Aqua Regia'!$A$704"/>
    <hyperlink ref="B33" location="'Aqua Regia'!$A$194" display="'Aqua Regia'!$A$194"/>
    <hyperlink ref="E33" location="'Aqua Regia'!$A$466" display="'Aqua Regia'!$A$466"/>
    <hyperlink ref="H33" location="'Aqua Regia'!$A$721" display="'Aqua Regia'!$A$721"/>
    <hyperlink ref="B34" location="'Aqua Regia'!$A$211" display="'Aqua Regia'!$A$211"/>
    <hyperlink ref="E34" location="'Aqua Regia'!$A$483" display="'Aqua Regia'!$A$483"/>
    <hyperlink ref="H34" location="'Aqua Regia'!$A$738" display="'Aqua Regia'!$A$738"/>
    <hyperlink ref="B35" location="'Aqua Regia'!$A$245" display="'Aqua Regia'!$A$245"/>
    <hyperlink ref="E35" location="'Aqua Regia'!$A$500" display="'Aqua Regia'!$A$500"/>
    <hyperlink ref="H35" location="'Aqua Regia'!$A$755" display="'Aqua Regia'!$A$755"/>
    <hyperlink ref="B36" location="'Aqua Regia'!$A$262" display="'Aqua Regia'!$A$262"/>
    <hyperlink ref="E36" location="'Aqua Regia'!$A$534" display="'Aqua Regia'!$A$534"/>
    <hyperlink ref="H36" location="'Aqua Regia'!$A$772" display="'Aqua Regia'!$A$772"/>
    <hyperlink ref="B37" location="'Aqua Regia'!$A$279" display="'Aqua Regia'!$A$279"/>
    <hyperlink ref="E37" location="'Aqua Regia'!$A$551" display="'Aqua Regia'!$A$551"/>
    <hyperlink ref="B39" location="'Fire Assay'!$A$55" display="'Fire Assay'!$A$55"/>
    <hyperlink ref="E39" location="'Fire Assay'!$A$72" display="'Fire Assay'!$A$72"/>
    <hyperlink ref="B41" location="'Fusion XRF'!$A$1" display="'Fusion XRF'!$A$1"/>
    <hyperlink ref="E41" location="'Fusion XRF'!$A$89" display="'Fusion XRF'!$A$89"/>
    <hyperlink ref="H41" location="'Fusion XRF'!$A$154" display="'Fusion XRF'!$A$154"/>
    <hyperlink ref="B42" location="'Fusion XRF'!$A$14" display="'Fusion XRF'!$A$14"/>
    <hyperlink ref="E42" location="'Fusion XRF'!$A$102" display="'Fusion XRF'!$A$102"/>
    <hyperlink ref="H42" location="'Fusion XRF'!$A$167" display="'Fusion XRF'!$A$167"/>
    <hyperlink ref="B43" location="'Fusion XRF'!$A$50" display="'Fusion XRF'!$A$50"/>
    <hyperlink ref="E43" location="'Fusion XRF'!$A$115" display="'Fusion XRF'!$A$115"/>
    <hyperlink ref="H43" location="'Fusion XRF'!$A$180" display="'Fusion XRF'!$A$180"/>
    <hyperlink ref="B44" location="'Fusion XRF'!$A$63" display="'Fusion XRF'!$A$63"/>
    <hyperlink ref="E44" location="'Fusion XRF'!$A$128" display="'Fusion XRF'!$A$128"/>
    <hyperlink ref="B45" location="'Fusion XRF'!$A$76" display="'Fusion XRF'!$A$76"/>
    <hyperlink ref="E45" location="'Fusion XRF'!$A$141" display="'Fusion XRF'!$A$141"/>
    <hyperlink ref="B47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8" hidden="1" customWidth="1" outlineLevel="1"/>
    <col min="2" max="2" width="9.33203125" style="8" hidden="1" customWidth="1" outlineLevel="1"/>
    <col min="3" max="3" width="6.88671875" style="8" hidden="1" customWidth="1" outlineLevel="1"/>
    <col min="4" max="4" width="5.109375" style="8" hidden="1" customWidth="1" outlineLevel="1"/>
    <col min="5" max="8" width="5" style="8" hidden="1" customWidth="1" outlineLevel="1"/>
    <col min="9" max="11" width="6.109375" style="8" hidden="1" customWidth="1" outlineLevel="1"/>
    <col min="12" max="13" width="5" style="8" hidden="1" customWidth="1" outlineLevel="1"/>
    <col min="14" max="14" width="3.88671875" style="8" hidden="1" customWidth="1" outlineLevel="1"/>
    <col min="15" max="15" width="9.33203125" style="8" hidden="1" customWidth="1" outlineLevel="1"/>
    <col min="16" max="16" width="6.88671875" style="8" hidden="1" customWidth="1" outlineLevel="1"/>
    <col min="17" max="17" width="5.109375" style="8" hidden="1" customWidth="1" outlineLevel="1"/>
    <col min="18" max="21" width="5" style="8" hidden="1" customWidth="1" outlineLevel="1"/>
    <col min="22" max="24" width="6.109375" style="8" hidden="1" customWidth="1" outlineLevel="1"/>
    <col min="25" max="26" width="5" style="8" hidden="1" customWidth="1" outlineLevel="1"/>
    <col min="27" max="27" width="3" style="8" customWidth="1" collapsed="1"/>
    <col min="28" max="28" width="9.33203125" style="8" customWidth="1"/>
    <col min="29" max="29" width="6.88671875" style="8" customWidth="1"/>
    <col min="30" max="30" width="5.109375" style="8" customWidth="1"/>
    <col min="31" max="34" width="5" style="8" customWidth="1"/>
    <col min="35" max="37" width="6.109375" style="8" customWidth="1"/>
    <col min="38" max="39" width="5" style="8" customWidth="1"/>
    <col min="40" max="40" width="3.5546875" style="8" customWidth="1"/>
    <col min="41" max="41" width="9.33203125" style="8" customWidth="1"/>
    <col min="42" max="42" width="6.88671875" style="8" customWidth="1"/>
    <col min="43" max="43" width="5.109375" style="8" customWidth="1"/>
    <col min="44" max="47" width="5" style="8" customWidth="1"/>
    <col min="48" max="50" width="6.109375" style="8" customWidth="1"/>
    <col min="51" max="52" width="5" style="8" customWidth="1"/>
    <col min="53" max="16384" width="8.88671875" style="8"/>
  </cols>
  <sheetData>
    <row r="1" spans="1:52" ht="15" customHeight="1">
      <c r="A1" s="68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B1" s="69" t="s">
        <v>100</v>
      </c>
      <c r="AC1" s="69" t="e">
        <f>Parms_Tmplt</f>
        <v>#REF!</v>
      </c>
      <c r="AD1" s="49"/>
      <c r="AE1" s="49"/>
      <c r="AF1" s="50"/>
      <c r="AG1" s="50"/>
      <c r="AH1" s="50"/>
      <c r="AI1" s="50"/>
      <c r="AJ1" s="50"/>
      <c r="AK1" s="50"/>
      <c r="AL1" s="50"/>
      <c r="AM1" s="50"/>
      <c r="AO1" s="3" t="s">
        <v>81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3" spans="1:52" s="22" customFormat="1" ht="15" customHeight="1" thickBot="1">
      <c r="A3" s="21"/>
      <c r="B3" s="247" t="e">
        <f>"Within-Lab Performance Gates for "&amp;CRMCode</f>
        <v>#REF!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1"/>
      <c r="O3" s="247" t="e">
        <f>"Between-Lab Performance Gates for "&amp;CRMCode</f>
        <v>#REF!</v>
      </c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B3" s="247" t="e">
        <f ca="1">PG_Val</f>
        <v>#REF!</v>
      </c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1"/>
      <c r="AO3" s="247" t="e">
        <f ca="1">PG_Val</f>
        <v>#REF!</v>
      </c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</row>
    <row r="4" spans="1:52" s="20" customFormat="1" ht="15" customHeight="1" thickTop="1">
      <c r="A4" s="245" t="s">
        <v>86</v>
      </c>
      <c r="B4" s="240" t="s">
        <v>2</v>
      </c>
      <c r="C4" s="243" t="s">
        <v>70</v>
      </c>
      <c r="D4" s="252" t="s">
        <v>71</v>
      </c>
      <c r="E4" s="253"/>
      <c r="F4" s="253"/>
      <c r="G4" s="253"/>
      <c r="H4" s="254"/>
      <c r="I4" s="255" t="s">
        <v>72</v>
      </c>
      <c r="J4" s="256"/>
      <c r="K4" s="257"/>
      <c r="L4" s="249" t="s">
        <v>73</v>
      </c>
      <c r="M4" s="250"/>
      <c r="N4" s="19"/>
      <c r="O4" s="240" t="s">
        <v>2</v>
      </c>
      <c r="P4" s="243" t="s">
        <v>70</v>
      </c>
      <c r="Q4" s="252" t="s">
        <v>71</v>
      </c>
      <c r="R4" s="253"/>
      <c r="S4" s="253"/>
      <c r="T4" s="253"/>
      <c r="U4" s="254"/>
      <c r="V4" s="255" t="s">
        <v>72</v>
      </c>
      <c r="W4" s="256"/>
      <c r="X4" s="257"/>
      <c r="Y4" s="249" t="s">
        <v>73</v>
      </c>
      <c r="Z4" s="250"/>
      <c r="AB4" s="240" t="s">
        <v>2</v>
      </c>
      <c r="AC4" s="243" t="s">
        <v>70</v>
      </c>
      <c r="AD4" s="252" t="s">
        <v>71</v>
      </c>
      <c r="AE4" s="253"/>
      <c r="AF4" s="253"/>
      <c r="AG4" s="253"/>
      <c r="AH4" s="254"/>
      <c r="AI4" s="255" t="s">
        <v>72</v>
      </c>
      <c r="AJ4" s="256"/>
      <c r="AK4" s="257"/>
      <c r="AL4" s="249" t="s">
        <v>73</v>
      </c>
      <c r="AM4" s="250"/>
      <c r="AN4" s="19"/>
      <c r="AO4" s="240" t="s">
        <v>2</v>
      </c>
      <c r="AP4" s="243" t="s">
        <v>70</v>
      </c>
      <c r="AQ4" s="252" t="s">
        <v>71</v>
      </c>
      <c r="AR4" s="253"/>
      <c r="AS4" s="253"/>
      <c r="AT4" s="253"/>
      <c r="AU4" s="254"/>
      <c r="AV4" s="255" t="s">
        <v>72</v>
      </c>
      <c r="AW4" s="256"/>
      <c r="AX4" s="257"/>
      <c r="AY4" s="249" t="s">
        <v>73</v>
      </c>
      <c r="AZ4" s="250"/>
    </row>
    <row r="5" spans="1:52" s="20" customFormat="1" ht="15" customHeight="1">
      <c r="A5" s="246"/>
      <c r="B5" s="241"/>
      <c r="C5" s="244"/>
      <c r="D5" s="23" t="s">
        <v>85</v>
      </c>
      <c r="E5" s="24" t="s">
        <v>74</v>
      </c>
      <c r="F5" s="24" t="s">
        <v>75</v>
      </c>
      <c r="G5" s="24" t="s">
        <v>76</v>
      </c>
      <c r="H5" s="25" t="s">
        <v>77</v>
      </c>
      <c r="I5" s="26" t="s">
        <v>78</v>
      </c>
      <c r="J5" s="24" t="s">
        <v>79</v>
      </c>
      <c r="K5" s="27" t="s">
        <v>80</v>
      </c>
      <c r="L5" s="23" t="s">
        <v>68</v>
      </c>
      <c r="M5" s="25" t="s">
        <v>69</v>
      </c>
      <c r="N5" s="19"/>
      <c r="O5" s="242"/>
      <c r="P5" s="251"/>
      <c r="Q5" s="40" t="s">
        <v>67</v>
      </c>
      <c r="R5" s="41" t="s">
        <v>74</v>
      </c>
      <c r="S5" s="41" t="s">
        <v>75</v>
      </c>
      <c r="T5" s="41" t="s">
        <v>76</v>
      </c>
      <c r="U5" s="42" t="s">
        <v>77</v>
      </c>
      <c r="V5" s="43" t="s">
        <v>78</v>
      </c>
      <c r="W5" s="41" t="s">
        <v>79</v>
      </c>
      <c r="X5" s="44" t="s">
        <v>80</v>
      </c>
      <c r="Y5" s="40" t="s">
        <v>68</v>
      </c>
      <c r="Z5" s="42" t="s">
        <v>69</v>
      </c>
      <c r="AB5" s="241"/>
      <c r="AC5" s="244"/>
      <c r="AD5" s="23" t="s">
        <v>85</v>
      </c>
      <c r="AE5" s="24" t="s">
        <v>74</v>
      </c>
      <c r="AF5" s="24" t="s">
        <v>75</v>
      </c>
      <c r="AG5" s="24" t="s">
        <v>76</v>
      </c>
      <c r="AH5" s="25" t="s">
        <v>77</v>
      </c>
      <c r="AI5" s="26" t="s">
        <v>78</v>
      </c>
      <c r="AJ5" s="24" t="s">
        <v>79</v>
      </c>
      <c r="AK5" s="27" t="s">
        <v>80</v>
      </c>
      <c r="AL5" s="23" t="s">
        <v>68</v>
      </c>
      <c r="AM5" s="25" t="s">
        <v>69</v>
      </c>
      <c r="AN5" s="19"/>
      <c r="AO5" s="242"/>
      <c r="AP5" s="251"/>
      <c r="AQ5" s="40" t="s">
        <v>67</v>
      </c>
      <c r="AR5" s="41" t="s">
        <v>74</v>
      </c>
      <c r="AS5" s="41" t="s">
        <v>75</v>
      </c>
      <c r="AT5" s="41" t="s">
        <v>76</v>
      </c>
      <c r="AU5" s="42" t="s">
        <v>77</v>
      </c>
      <c r="AV5" s="43" t="s">
        <v>78</v>
      </c>
      <c r="AW5" s="41" t="s">
        <v>79</v>
      </c>
      <c r="AX5" s="44" t="s">
        <v>80</v>
      </c>
      <c r="AY5" s="40" t="s">
        <v>68</v>
      </c>
      <c r="AZ5" s="42" t="s">
        <v>69</v>
      </c>
    </row>
    <row r="6" spans="1:52" ht="15" customHeight="1">
      <c r="A6" s="62" t="s">
        <v>0</v>
      </c>
      <c r="B6" s="9" t="s">
        <v>82</v>
      </c>
      <c r="C6" s="10">
        <v>1.2933625000000002</v>
      </c>
      <c r="D6" s="11">
        <v>1.5136623836404073E-2</v>
      </c>
      <c r="E6" s="12">
        <v>1.2630892523271919</v>
      </c>
      <c r="F6" s="12">
        <v>1.3236357476728084</v>
      </c>
      <c r="G6" s="12">
        <v>1.247952628490788</v>
      </c>
      <c r="H6" s="13">
        <v>1.3387723715092124</v>
      </c>
      <c r="I6" s="14">
        <v>1.1703311203474719E-2</v>
      </c>
      <c r="J6" s="15">
        <v>2.3406622406949438E-2</v>
      </c>
      <c r="K6" s="16">
        <v>3.5109933610424159E-2</v>
      </c>
      <c r="L6" s="11">
        <v>1.2286943750000001</v>
      </c>
      <c r="M6" s="13">
        <v>1.3580306250000003</v>
      </c>
      <c r="N6" s="30"/>
      <c r="O6" s="45" t="s">
        <v>82</v>
      </c>
      <c r="P6" s="59">
        <v>1.2933625000000002</v>
      </c>
      <c r="Q6" s="46">
        <v>1.5136623836404073E-2</v>
      </c>
      <c r="R6" s="70">
        <v>1.2630892523271919</v>
      </c>
      <c r="S6" s="70">
        <v>1.3236357476728084</v>
      </c>
      <c r="T6" s="70">
        <v>1.247952628490788</v>
      </c>
      <c r="U6" s="60">
        <v>1.3387723715092124</v>
      </c>
      <c r="V6" s="61">
        <v>1.1703311203474719E-2</v>
      </c>
      <c r="W6" s="71">
        <v>2.3406622406949438E-2</v>
      </c>
      <c r="X6" s="72">
        <v>3.5109933610424159E-2</v>
      </c>
      <c r="Y6" s="46">
        <v>1.2286943750000001</v>
      </c>
      <c r="Z6" s="60">
        <v>1.3580306250000003</v>
      </c>
      <c r="AA6" s="31"/>
      <c r="AB6" s="9" t="e">
        <f>PG_ConstNmRout</f>
        <v>#REF!</v>
      </c>
      <c r="AC6" s="10" t="e">
        <f ca="1">PG_ValUOMxRout</f>
        <v>#REF!</v>
      </c>
      <c r="AD6" s="11" t="e">
        <f ca="1">PG_ValUOMxRout</f>
        <v>#REF!</v>
      </c>
      <c r="AE6" s="12" t="e">
        <f ca="1">PG_ValUOMxRout</f>
        <v>#REF!</v>
      </c>
      <c r="AF6" s="12" t="e">
        <f ca="1">PG_ValUOMxRout</f>
        <v>#REF!</v>
      </c>
      <c r="AG6" s="12" t="e">
        <f ca="1">PG_ValUOMxRout</f>
        <v>#REF!</v>
      </c>
      <c r="AH6" s="13" t="e">
        <f ca="1">PG_ValUOMxRout</f>
        <v>#REF!</v>
      </c>
      <c r="AI6" s="14">
        <f ca="1">PG_ValRout</f>
        <v>1.1703311203474719E-2</v>
      </c>
      <c r="AJ6" s="15">
        <f ca="1">PG_ValRout</f>
        <v>2.3406622406949438E-2</v>
      </c>
      <c r="AK6" s="16">
        <f ca="1">PG_ValRout</f>
        <v>3.5109933610424159E-2</v>
      </c>
      <c r="AL6" s="11" t="e">
        <f ca="1">PG_ValUOMxRout</f>
        <v>#REF!</v>
      </c>
      <c r="AM6" s="13" t="e">
        <f ca="1">PG_ValUOMxRout</f>
        <v>#REF!</v>
      </c>
      <c r="AN6" s="30"/>
      <c r="AO6" s="45" t="e">
        <f>PG_ConstNmRand</f>
        <v>#REF!</v>
      </c>
      <c r="AP6" s="59" t="e">
        <f ca="1">PG_ValUOMxRand</f>
        <v>#REF!</v>
      </c>
      <c r="AQ6" s="46" t="e">
        <f ca="1">PG_ValUOMxRand</f>
        <v>#REF!</v>
      </c>
      <c r="AR6" s="70" t="e">
        <f ca="1">PG_ValUOMxRand</f>
        <v>#REF!</v>
      </c>
      <c r="AS6" s="70" t="e">
        <f ca="1">PG_ValUOMxRand</f>
        <v>#REF!</v>
      </c>
      <c r="AT6" s="70" t="e">
        <f ca="1">PG_ValUOMxRand</f>
        <v>#REF!</v>
      </c>
      <c r="AU6" s="60" t="e">
        <f ca="1">PG_ValUOMxRand</f>
        <v>#REF!</v>
      </c>
      <c r="AV6" s="61">
        <f ca="1">PG_ValRand</f>
        <v>1.1703311203474719E-2</v>
      </c>
      <c r="AW6" s="71">
        <f ca="1">PG_ValRand</f>
        <v>2.3406622406949438E-2</v>
      </c>
      <c r="AX6" s="72">
        <f ca="1">PG_ValRand</f>
        <v>3.5109933610424159E-2</v>
      </c>
      <c r="AY6" s="46" t="e">
        <f ca="1">PG_ValUOMxRand</f>
        <v>#REF!</v>
      </c>
      <c r="AZ6" s="60" t="e">
        <f ca="1">PG_ValUOMxRand</f>
        <v>#REF!</v>
      </c>
    </row>
    <row r="7" spans="1:52" ht="15" customHeight="1">
      <c r="A7" s="63" t="s">
        <v>88</v>
      </c>
      <c r="B7" s="9" t="s">
        <v>83</v>
      </c>
      <c r="C7" s="10">
        <v>1.2703423295454543</v>
      </c>
      <c r="D7" s="11">
        <v>1.1306252148685211E-2</v>
      </c>
      <c r="E7" s="12">
        <v>1.247729825248084</v>
      </c>
      <c r="F7" s="12">
        <v>1.2929548338428247</v>
      </c>
      <c r="G7" s="12">
        <v>1.2364235730993987</v>
      </c>
      <c r="H7" s="13">
        <v>1.30426108599151</v>
      </c>
      <c r="I7" s="14">
        <v>8.900161701083157E-3</v>
      </c>
      <c r="J7" s="15">
        <v>1.7800323402166314E-2</v>
      </c>
      <c r="K7" s="16">
        <v>2.6700485103249471E-2</v>
      </c>
      <c r="L7" s="11">
        <v>1.2068252130681816</v>
      </c>
      <c r="M7" s="13">
        <v>1.3338594460227271</v>
      </c>
      <c r="N7" s="30"/>
      <c r="O7" s="9" t="s">
        <v>83</v>
      </c>
      <c r="P7" s="10">
        <v>1.2703423295454543</v>
      </c>
      <c r="Q7" s="11">
        <v>1.1306252148685211E-2</v>
      </c>
      <c r="R7" s="12">
        <v>1.247729825248084</v>
      </c>
      <c r="S7" s="12">
        <v>1.2929548338428247</v>
      </c>
      <c r="T7" s="12">
        <v>1.2364235730993987</v>
      </c>
      <c r="U7" s="13">
        <v>1.30426108599151</v>
      </c>
      <c r="V7" s="14">
        <v>8.900161701083157E-3</v>
      </c>
      <c r="W7" s="15">
        <v>1.7800323402166314E-2</v>
      </c>
      <c r="X7" s="16">
        <v>2.6700485103249471E-2</v>
      </c>
      <c r="Y7" s="11">
        <v>1.2068252130681816</v>
      </c>
      <c r="Z7" s="13">
        <v>1.3338594460227271</v>
      </c>
      <c r="AA7" s="31"/>
      <c r="AB7" s="9" t="e">
        <f>PG_ConstNmRout</f>
        <v>#REF!</v>
      </c>
      <c r="AC7" s="10" t="e">
        <f ca="1">PG_ValUOMxRout</f>
        <v>#REF!</v>
      </c>
      <c r="AD7" s="11" t="e">
        <f ca="1">PG_ValUOMxRout</f>
        <v>#REF!</v>
      </c>
      <c r="AE7" s="12" t="e">
        <f ca="1">PG_ValUOMxRout</f>
        <v>#REF!</v>
      </c>
      <c r="AF7" s="12" t="e">
        <f ca="1">PG_ValUOMxRout</f>
        <v>#REF!</v>
      </c>
      <c r="AG7" s="12" t="e">
        <f ca="1">PG_ValUOMxRout</f>
        <v>#REF!</v>
      </c>
      <c r="AH7" s="13" t="e">
        <f ca="1">PG_ValUOMxRout</f>
        <v>#REF!</v>
      </c>
      <c r="AI7" s="14">
        <f ca="1">PG_ValRout</f>
        <v>8.900161701083157E-3</v>
      </c>
      <c r="AJ7" s="15">
        <f ca="1">PG_ValRout</f>
        <v>1.7800323402166314E-2</v>
      </c>
      <c r="AK7" s="16">
        <f ca="1">PG_ValRout</f>
        <v>2.6700485103249471E-2</v>
      </c>
      <c r="AL7" s="11" t="e">
        <f ca="1">PG_ValUOMxRout</f>
        <v>#REF!</v>
      </c>
      <c r="AM7" s="13" t="e">
        <f ca="1">PG_ValUOMxRout</f>
        <v>#REF!</v>
      </c>
      <c r="AN7" s="30"/>
      <c r="AO7" s="9" t="e">
        <f>PG_ConstNmRand</f>
        <v>#REF!</v>
      </c>
      <c r="AP7" s="10" t="e">
        <f ca="1">PG_ValUOMxRand</f>
        <v>#REF!</v>
      </c>
      <c r="AQ7" s="11" t="e">
        <f ca="1">PG_ValUOMxRand</f>
        <v>#REF!</v>
      </c>
      <c r="AR7" s="12" t="e">
        <f ca="1">PG_ValUOMxRand</f>
        <v>#REF!</v>
      </c>
      <c r="AS7" s="12" t="e">
        <f ca="1">PG_ValUOMxRand</f>
        <v>#REF!</v>
      </c>
      <c r="AT7" s="12" t="e">
        <f ca="1">PG_ValUOMxRand</f>
        <v>#REF!</v>
      </c>
      <c r="AU7" s="13" t="e">
        <f ca="1">PG_ValUOMxRand</f>
        <v>#REF!</v>
      </c>
      <c r="AV7" s="14">
        <f ca="1">PG_ValRand</f>
        <v>8.900161701083157E-3</v>
      </c>
      <c r="AW7" s="15">
        <f ca="1">PG_ValRand</f>
        <v>1.7800323402166314E-2</v>
      </c>
      <c r="AX7" s="16">
        <f ca="1">PG_ValRand</f>
        <v>2.6700485103249471E-2</v>
      </c>
      <c r="AY7" s="11" t="e">
        <f ca="1">PG_ValUOMxRand</f>
        <v>#REF!</v>
      </c>
      <c r="AZ7" s="13" t="e">
        <f ca="1">PG_ValUOMxRand</f>
        <v>#REF!</v>
      </c>
    </row>
    <row r="8" spans="1:52" ht="15" customHeight="1" thickBot="1">
      <c r="A8" s="48" t="s">
        <v>87</v>
      </c>
      <c r="B8" s="32" t="s">
        <v>84</v>
      </c>
      <c r="C8" s="33">
        <v>2.3657374581818189</v>
      </c>
      <c r="D8" s="34">
        <v>6.4700213941111778E-2</v>
      </c>
      <c r="E8" s="35">
        <v>2.2363370302995955</v>
      </c>
      <c r="F8" s="35">
        <v>2.4951378860640423</v>
      </c>
      <c r="G8" s="35">
        <v>2.1716368163584834</v>
      </c>
      <c r="H8" s="36">
        <v>2.5598381000051544</v>
      </c>
      <c r="I8" s="37">
        <v>2.7348856364998741E-2</v>
      </c>
      <c r="J8" s="38">
        <v>5.4697712729997482E-2</v>
      </c>
      <c r="K8" s="39">
        <v>8.2046569094996219E-2</v>
      </c>
      <c r="L8" s="34">
        <v>2.2474505852727278</v>
      </c>
      <c r="M8" s="36">
        <v>2.48402433109091</v>
      </c>
      <c r="N8" s="30"/>
      <c r="O8" s="32" t="s">
        <v>84</v>
      </c>
      <c r="P8" s="33">
        <v>2.3657374581818189</v>
      </c>
      <c r="Q8" s="34">
        <v>6.4700213941111778E-2</v>
      </c>
      <c r="R8" s="35">
        <v>2.2363370302995955</v>
      </c>
      <c r="S8" s="35">
        <v>2.4951378860640423</v>
      </c>
      <c r="T8" s="35">
        <v>2.1716368163584834</v>
      </c>
      <c r="U8" s="36">
        <v>2.5598381000051544</v>
      </c>
      <c r="V8" s="37">
        <v>2.7348856364998741E-2</v>
      </c>
      <c r="W8" s="38">
        <v>5.4697712729997482E-2</v>
      </c>
      <c r="X8" s="39">
        <v>8.2046569094996219E-2</v>
      </c>
      <c r="Y8" s="34">
        <v>2.2474505852727278</v>
      </c>
      <c r="Z8" s="36">
        <v>2.48402433109091</v>
      </c>
      <c r="AA8" s="31"/>
      <c r="AB8" s="32" t="e">
        <f>PG_ConstNmRout</f>
        <v>#REF!</v>
      </c>
      <c r="AC8" s="33" t="e">
        <f ca="1">PG_ValUOMxRout</f>
        <v>#REF!</v>
      </c>
      <c r="AD8" s="34" t="e">
        <f ca="1">PG_ValUOMxRout</f>
        <v>#REF!</v>
      </c>
      <c r="AE8" s="35" t="e">
        <f ca="1">PG_ValUOMxRout</f>
        <v>#REF!</v>
      </c>
      <c r="AF8" s="35" t="e">
        <f ca="1">PG_ValUOMxRout</f>
        <v>#REF!</v>
      </c>
      <c r="AG8" s="35" t="e">
        <f ca="1">PG_ValUOMxRout</f>
        <v>#REF!</v>
      </c>
      <c r="AH8" s="36" t="e">
        <f ca="1">PG_ValUOMxRout</f>
        <v>#REF!</v>
      </c>
      <c r="AI8" s="37">
        <f ca="1">PG_ValRout</f>
        <v>2.7348856364998741E-2</v>
      </c>
      <c r="AJ8" s="38">
        <f ca="1">PG_ValRout</f>
        <v>5.4697712729997482E-2</v>
      </c>
      <c r="AK8" s="39">
        <f ca="1">PG_ValRout</f>
        <v>8.2046569094996219E-2</v>
      </c>
      <c r="AL8" s="34" t="e">
        <f ca="1">PG_ValUOMxRout</f>
        <v>#REF!</v>
      </c>
      <c r="AM8" s="36" t="e">
        <f ca="1">PG_ValUOMxRout</f>
        <v>#REF!</v>
      </c>
      <c r="AN8" s="30"/>
      <c r="AO8" s="32" t="e">
        <f>PG_ConstNmRand</f>
        <v>#REF!</v>
      </c>
      <c r="AP8" s="33" t="e">
        <f ca="1">PG_ValUOMxRand</f>
        <v>#REF!</v>
      </c>
      <c r="AQ8" s="34" t="e">
        <f ca="1">PG_ValUOMxRand</f>
        <v>#REF!</v>
      </c>
      <c r="AR8" s="35" t="e">
        <f ca="1">PG_ValUOMxRand</f>
        <v>#REF!</v>
      </c>
      <c r="AS8" s="35" t="e">
        <f ca="1">PG_ValUOMxRand</f>
        <v>#REF!</v>
      </c>
      <c r="AT8" s="35" t="e">
        <f ca="1">PG_ValUOMxRand</f>
        <v>#REF!</v>
      </c>
      <c r="AU8" s="36" t="e">
        <f ca="1">PG_ValUOMxRand</f>
        <v>#REF!</v>
      </c>
      <c r="AV8" s="37">
        <f ca="1">PG_ValRand</f>
        <v>2.7348856364998741E-2</v>
      </c>
      <c r="AW8" s="38">
        <f ca="1">PG_ValRand</f>
        <v>5.4697712729997482E-2</v>
      </c>
      <c r="AX8" s="39">
        <f ca="1">PG_ValRand</f>
        <v>8.2046569094996219E-2</v>
      </c>
      <c r="AY8" s="34" t="e">
        <f ca="1">PG_ValUOMxRand</f>
        <v>#REF!</v>
      </c>
      <c r="AZ8" s="36" t="e">
        <f ca="1">PG_ValUOMxRand</f>
        <v>#REF!</v>
      </c>
    </row>
    <row r="9" spans="1:52" ht="15" customHeight="1" thickTop="1">
      <c r="A9" s="64"/>
      <c r="B9" s="17"/>
      <c r="C9" s="10"/>
      <c r="D9" s="11"/>
      <c r="E9" s="12"/>
      <c r="F9" s="12"/>
      <c r="G9" s="12"/>
      <c r="H9" s="13"/>
      <c r="I9" s="14"/>
      <c r="J9" s="15"/>
      <c r="K9" s="16"/>
      <c r="L9" s="11"/>
      <c r="M9" s="13"/>
      <c r="N9" s="30"/>
      <c r="O9" s="17"/>
      <c r="P9" s="10"/>
      <c r="Q9" s="11"/>
      <c r="R9" s="12"/>
      <c r="S9" s="12"/>
      <c r="T9" s="12"/>
      <c r="U9" s="13"/>
      <c r="V9" s="14"/>
      <c r="W9" s="15"/>
      <c r="X9" s="16"/>
      <c r="Y9" s="11"/>
      <c r="Z9" s="13"/>
      <c r="AA9" s="31"/>
      <c r="AB9" s="17" t="str">
        <f>PG_ConstNmRout</f>
        <v/>
      </c>
      <c r="AC9" s="10" t="str">
        <f>PG_ValUOMxRout</f>
        <v/>
      </c>
      <c r="AD9" s="11" t="str">
        <f>PG_ValUOMxRout</f>
        <v/>
      </c>
      <c r="AE9" s="12" t="str">
        <f>PG_ValUOMxRout</f>
        <v/>
      </c>
      <c r="AF9" s="12" t="str">
        <f>PG_ValUOMxRout</f>
        <v/>
      </c>
      <c r="AG9" s="12" t="str">
        <f>PG_ValUOMxRout</f>
        <v/>
      </c>
      <c r="AH9" s="13" t="str">
        <f>PG_ValUOMxRout</f>
        <v/>
      </c>
      <c r="AI9" s="14" t="str">
        <f>PG_ValRout</f>
        <v/>
      </c>
      <c r="AJ9" s="15" t="str">
        <f>PG_ValRout</f>
        <v/>
      </c>
      <c r="AK9" s="16" t="str">
        <f>PG_ValRout</f>
        <v/>
      </c>
      <c r="AL9" s="11" t="str">
        <f>PG_ValUOMxRout</f>
        <v/>
      </c>
      <c r="AM9" s="13" t="str">
        <f>PG_ValUOMxRout</f>
        <v/>
      </c>
      <c r="AN9" s="30"/>
      <c r="AO9" s="17" t="str">
        <f>PG_ConstNmRand</f>
        <v/>
      </c>
      <c r="AP9" s="10" t="str">
        <f>PG_ValUOMxRand</f>
        <v/>
      </c>
      <c r="AQ9" s="11" t="str">
        <f>PG_ValUOMxRand</f>
        <v/>
      </c>
      <c r="AR9" s="12" t="str">
        <f>PG_ValUOMxRand</f>
        <v/>
      </c>
      <c r="AS9" s="12" t="str">
        <f>PG_ValUOMxRand</f>
        <v/>
      </c>
      <c r="AT9" s="12" t="str">
        <f>PG_ValUOMxRand</f>
        <v/>
      </c>
      <c r="AU9" s="13" t="str">
        <f>PG_ValUOMxRand</f>
        <v/>
      </c>
      <c r="AV9" s="14" t="str">
        <f>PG_ValRand</f>
        <v/>
      </c>
      <c r="AW9" s="15" t="str">
        <f>PG_ValRand</f>
        <v/>
      </c>
      <c r="AX9" s="16" t="str">
        <f>PG_ValRand</f>
        <v/>
      </c>
      <c r="AY9" s="11" t="str">
        <f>PG_ValUOMxRand</f>
        <v/>
      </c>
      <c r="AZ9" s="13" t="str">
        <f>PG_ValUOMxRand</f>
        <v/>
      </c>
    </row>
    <row r="10" spans="1:52" ht="15" customHeight="1">
      <c r="A10" s="65"/>
      <c r="B10" s="17"/>
      <c r="C10" s="10"/>
      <c r="D10" s="11"/>
      <c r="E10" s="12"/>
      <c r="F10" s="12"/>
      <c r="G10" s="12"/>
      <c r="H10" s="13"/>
      <c r="I10" s="14"/>
      <c r="J10" s="15"/>
      <c r="K10" s="16"/>
      <c r="L10" s="11"/>
      <c r="M10" s="13"/>
      <c r="N10" s="30"/>
      <c r="O10" s="17"/>
      <c r="P10" s="10"/>
      <c r="Q10" s="11"/>
      <c r="R10" s="12"/>
      <c r="S10" s="12"/>
      <c r="T10" s="12"/>
      <c r="U10" s="13"/>
      <c r="V10" s="14"/>
      <c r="W10" s="15"/>
      <c r="X10" s="16"/>
      <c r="Y10" s="11"/>
      <c r="Z10" s="13"/>
      <c r="AA10" s="31"/>
      <c r="AB10" s="17" t="str">
        <f>PG_ConstNmRout</f>
        <v/>
      </c>
      <c r="AC10" s="10" t="str">
        <f>PG_ValUOMxRout</f>
        <v/>
      </c>
      <c r="AD10" s="11" t="str">
        <f>PG_ValUOMxRout</f>
        <v/>
      </c>
      <c r="AE10" s="12" t="str">
        <f>PG_ValUOMxRout</f>
        <v/>
      </c>
      <c r="AF10" s="12" t="str">
        <f>PG_ValUOMxRout</f>
        <v/>
      </c>
      <c r="AG10" s="12" t="str">
        <f>PG_ValUOMxRout</f>
        <v/>
      </c>
      <c r="AH10" s="13" t="str">
        <f>PG_ValUOMxRout</f>
        <v/>
      </c>
      <c r="AI10" s="14" t="str">
        <f>PG_ValRout</f>
        <v/>
      </c>
      <c r="AJ10" s="15" t="str">
        <f>PG_ValRout</f>
        <v/>
      </c>
      <c r="AK10" s="16" t="str">
        <f>PG_ValRout</f>
        <v/>
      </c>
      <c r="AL10" s="11" t="str">
        <f>PG_ValUOMxRout</f>
        <v/>
      </c>
      <c r="AM10" s="13" t="str">
        <f>PG_ValUOMxRout</f>
        <v/>
      </c>
      <c r="AN10" s="30"/>
      <c r="AO10" s="17" t="str">
        <f>PG_ConstNmRand</f>
        <v/>
      </c>
      <c r="AP10" s="10" t="str">
        <f>PG_ValUOMxRand</f>
        <v/>
      </c>
      <c r="AQ10" s="11" t="str">
        <f>PG_ValUOMxRand</f>
        <v/>
      </c>
      <c r="AR10" s="12" t="str">
        <f>PG_ValUOMxRand</f>
        <v/>
      </c>
      <c r="AS10" s="12" t="str">
        <f>PG_ValUOMxRand</f>
        <v/>
      </c>
      <c r="AT10" s="12" t="str">
        <f>PG_ValUOMxRand</f>
        <v/>
      </c>
      <c r="AU10" s="13" t="str">
        <f>PG_ValUOMxRand</f>
        <v/>
      </c>
      <c r="AV10" s="14" t="str">
        <f>PG_ValRand</f>
        <v/>
      </c>
      <c r="AW10" s="15" t="str">
        <f>PG_ValRand</f>
        <v/>
      </c>
      <c r="AX10" s="16" t="str">
        <f>PG_ValRand</f>
        <v/>
      </c>
      <c r="AY10" s="11" t="str">
        <f>PG_ValUOMxRand</f>
        <v/>
      </c>
      <c r="AZ10" s="13" t="str">
        <f>PG_ValUOMxRand</f>
        <v/>
      </c>
    </row>
    <row r="11" spans="1:52" ht="15" customHeight="1">
      <c r="A11" s="67"/>
      <c r="B11" s="17"/>
      <c r="C11" s="10"/>
      <c r="D11" s="11"/>
      <c r="E11" s="12"/>
      <c r="F11" s="12"/>
      <c r="G11" s="12"/>
      <c r="H11" s="13"/>
      <c r="I11" s="14"/>
      <c r="J11" s="15"/>
      <c r="K11" s="16"/>
      <c r="L11" s="11"/>
      <c r="M11" s="13"/>
      <c r="N11" s="30"/>
      <c r="O11" s="17"/>
      <c r="P11" s="10"/>
      <c r="Q11" s="11"/>
      <c r="R11" s="12"/>
      <c r="S11" s="12"/>
      <c r="T11" s="12"/>
      <c r="U11" s="13"/>
      <c r="V11" s="14"/>
      <c r="W11" s="15"/>
      <c r="X11" s="16"/>
      <c r="Y11" s="11"/>
      <c r="Z11" s="13"/>
      <c r="AA11" s="31"/>
      <c r="AB11" s="17" t="str">
        <f>PG_ConstNmRout</f>
        <v/>
      </c>
      <c r="AC11" s="10" t="str">
        <f>PG_ValUOMxRout</f>
        <v/>
      </c>
      <c r="AD11" s="11" t="str">
        <f>PG_ValUOMxRout</f>
        <v/>
      </c>
      <c r="AE11" s="12" t="str">
        <f>PG_ValUOMxRout</f>
        <v/>
      </c>
      <c r="AF11" s="12" t="str">
        <f>PG_ValUOMxRout</f>
        <v/>
      </c>
      <c r="AG11" s="12" t="str">
        <f>PG_ValUOMxRout</f>
        <v/>
      </c>
      <c r="AH11" s="13" t="str">
        <f>PG_ValUOMxRout</f>
        <v/>
      </c>
      <c r="AI11" s="14" t="str">
        <f>PG_ValRout</f>
        <v/>
      </c>
      <c r="AJ11" s="15" t="str">
        <f>PG_ValRout</f>
        <v/>
      </c>
      <c r="AK11" s="16" t="str">
        <f>PG_ValRout</f>
        <v/>
      </c>
      <c r="AL11" s="11" t="str">
        <f>PG_ValUOMxRout</f>
        <v/>
      </c>
      <c r="AM11" s="13" t="str">
        <f>PG_ValUOMxRout</f>
        <v/>
      </c>
      <c r="AN11" s="30"/>
      <c r="AO11" s="17" t="str">
        <f>PG_ConstNmRand</f>
        <v/>
      </c>
      <c r="AP11" s="10" t="str">
        <f>PG_ValUOMxRand</f>
        <v/>
      </c>
      <c r="AQ11" s="11" t="str">
        <f>PG_ValUOMxRand</f>
        <v/>
      </c>
      <c r="AR11" s="12" t="str">
        <f>PG_ValUOMxRand</f>
        <v/>
      </c>
      <c r="AS11" s="12" t="str">
        <f>PG_ValUOMxRand</f>
        <v/>
      </c>
      <c r="AT11" s="12" t="str">
        <f>PG_ValUOMxRand</f>
        <v/>
      </c>
      <c r="AU11" s="13" t="str">
        <f>PG_ValUOMxRand</f>
        <v/>
      </c>
      <c r="AV11" s="14" t="str">
        <f>PG_ValRand</f>
        <v/>
      </c>
      <c r="AW11" s="15" t="str">
        <f>PG_ValRand</f>
        <v/>
      </c>
      <c r="AX11" s="16" t="str">
        <f>PG_ValRand</f>
        <v/>
      </c>
      <c r="AY11" s="11" t="str">
        <f>PG_ValUOMxRand</f>
        <v/>
      </c>
      <c r="AZ11" s="13" t="str">
        <f>PG_ValUOMxRand</f>
        <v/>
      </c>
    </row>
    <row r="12" spans="1:52" ht="15" customHeight="1">
      <c r="A12" s="65"/>
      <c r="B12" s="17"/>
      <c r="C12" s="10"/>
      <c r="D12" s="11"/>
      <c r="E12" s="12"/>
      <c r="F12" s="12"/>
      <c r="G12" s="12"/>
      <c r="H12" s="13"/>
      <c r="I12" s="14"/>
      <c r="J12" s="15"/>
      <c r="K12" s="16"/>
      <c r="L12" s="11"/>
      <c r="M12" s="13"/>
      <c r="N12" s="30"/>
      <c r="O12" s="17"/>
      <c r="P12" s="10"/>
      <c r="Q12" s="11"/>
      <c r="R12" s="12"/>
      <c r="S12" s="12"/>
      <c r="T12" s="12"/>
      <c r="U12" s="13"/>
      <c r="V12" s="14"/>
      <c r="W12" s="15"/>
      <c r="X12" s="16"/>
      <c r="Y12" s="11"/>
      <c r="Z12" s="13"/>
      <c r="AA12" s="31"/>
      <c r="AB12" s="17" t="str">
        <f>PG_ConstNmRout</f>
        <v/>
      </c>
      <c r="AC12" s="10" t="str">
        <f>PG_ValUOMxRout</f>
        <v/>
      </c>
      <c r="AD12" s="11" t="str">
        <f>PG_ValUOMxRout</f>
        <v/>
      </c>
      <c r="AE12" s="12" t="str">
        <f>PG_ValUOMxRout</f>
        <v/>
      </c>
      <c r="AF12" s="12" t="str">
        <f>PG_ValUOMxRout</f>
        <v/>
      </c>
      <c r="AG12" s="12" t="str">
        <f>PG_ValUOMxRout</f>
        <v/>
      </c>
      <c r="AH12" s="13" t="str">
        <f>PG_ValUOMxRout</f>
        <v/>
      </c>
      <c r="AI12" s="14" t="str">
        <f>PG_ValRout</f>
        <v/>
      </c>
      <c r="AJ12" s="15" t="str">
        <f>PG_ValRout</f>
        <v/>
      </c>
      <c r="AK12" s="16" t="str">
        <f>PG_ValRout</f>
        <v/>
      </c>
      <c r="AL12" s="11" t="str">
        <f>PG_ValUOMxRout</f>
        <v/>
      </c>
      <c r="AM12" s="13" t="str">
        <f>PG_ValUOMxRout</f>
        <v/>
      </c>
      <c r="AN12" s="30"/>
      <c r="AO12" s="17" t="str">
        <f>PG_ConstNmRand</f>
        <v/>
      </c>
      <c r="AP12" s="10" t="str">
        <f>PG_ValUOMxRand</f>
        <v/>
      </c>
      <c r="AQ12" s="11" t="str">
        <f>PG_ValUOMxRand</f>
        <v/>
      </c>
      <c r="AR12" s="12" t="str">
        <f>PG_ValUOMxRand</f>
        <v/>
      </c>
      <c r="AS12" s="12" t="str">
        <f>PG_ValUOMxRand</f>
        <v/>
      </c>
      <c r="AT12" s="12" t="str">
        <f>PG_ValUOMxRand</f>
        <v/>
      </c>
      <c r="AU12" s="13" t="str">
        <f>PG_ValUOMxRand</f>
        <v/>
      </c>
      <c r="AV12" s="14" t="str">
        <f>PG_ValRand</f>
        <v/>
      </c>
      <c r="AW12" s="15" t="str">
        <f>PG_ValRand</f>
        <v/>
      </c>
      <c r="AX12" s="16" t="str">
        <f>PG_ValRand</f>
        <v/>
      </c>
      <c r="AY12" s="11" t="str">
        <f>PG_ValUOMxRand</f>
        <v/>
      </c>
      <c r="AZ12" s="13" t="str">
        <f>PG_ValUOMxRand</f>
        <v/>
      </c>
    </row>
    <row r="13" spans="1:52" ht="15" customHeight="1">
      <c r="A13" s="65"/>
      <c r="B13" s="17"/>
      <c r="C13" s="10"/>
      <c r="D13" s="11"/>
      <c r="E13" s="12"/>
      <c r="F13" s="12"/>
      <c r="G13" s="12"/>
      <c r="H13" s="13"/>
      <c r="I13" s="14"/>
      <c r="J13" s="15"/>
      <c r="K13" s="16"/>
      <c r="L13" s="11"/>
      <c r="M13" s="13"/>
      <c r="N13" s="30"/>
      <c r="O13" s="17"/>
      <c r="P13" s="10"/>
      <c r="Q13" s="11"/>
      <c r="R13" s="12"/>
      <c r="S13" s="12"/>
      <c r="T13" s="12"/>
      <c r="U13" s="13"/>
      <c r="V13" s="14"/>
      <c r="W13" s="15"/>
      <c r="X13" s="16"/>
      <c r="Y13" s="11"/>
      <c r="Z13" s="13"/>
      <c r="AA13" s="31"/>
      <c r="AB13" s="17" t="str">
        <f>PG_ConstNmRout</f>
        <v/>
      </c>
      <c r="AC13" s="10" t="str">
        <f>PG_ValUOMxRout</f>
        <v/>
      </c>
      <c r="AD13" s="11" t="str">
        <f>PG_ValUOMxRout</f>
        <v/>
      </c>
      <c r="AE13" s="12" t="str">
        <f>PG_ValUOMxRout</f>
        <v/>
      </c>
      <c r="AF13" s="12" t="str">
        <f>PG_ValUOMxRout</f>
        <v/>
      </c>
      <c r="AG13" s="12" t="str">
        <f>PG_ValUOMxRout</f>
        <v/>
      </c>
      <c r="AH13" s="13" t="str">
        <f>PG_ValUOMxRout</f>
        <v/>
      </c>
      <c r="AI13" s="14" t="str">
        <f>PG_ValRout</f>
        <v/>
      </c>
      <c r="AJ13" s="15" t="str">
        <f>PG_ValRout</f>
        <v/>
      </c>
      <c r="AK13" s="16" t="str">
        <f>PG_ValRout</f>
        <v/>
      </c>
      <c r="AL13" s="11" t="str">
        <f>PG_ValUOMxRout</f>
        <v/>
      </c>
      <c r="AM13" s="13" t="str">
        <f>PG_ValUOMxRout</f>
        <v/>
      </c>
      <c r="AN13" s="30"/>
      <c r="AO13" s="17" t="str">
        <f>PG_ConstNmRand</f>
        <v/>
      </c>
      <c r="AP13" s="10" t="str">
        <f>PG_ValUOMxRand</f>
        <v/>
      </c>
      <c r="AQ13" s="11" t="str">
        <f>PG_ValUOMxRand</f>
        <v/>
      </c>
      <c r="AR13" s="12" t="str">
        <f>PG_ValUOMxRand</f>
        <v/>
      </c>
      <c r="AS13" s="12" t="str">
        <f>PG_ValUOMxRand</f>
        <v/>
      </c>
      <c r="AT13" s="12" t="str">
        <f>PG_ValUOMxRand</f>
        <v/>
      </c>
      <c r="AU13" s="13" t="str">
        <f>PG_ValUOMxRand</f>
        <v/>
      </c>
      <c r="AV13" s="14" t="str">
        <f>PG_ValRand</f>
        <v/>
      </c>
      <c r="AW13" s="15" t="str">
        <f>PG_ValRand</f>
        <v/>
      </c>
      <c r="AX13" s="16" t="str">
        <f>PG_ValRand</f>
        <v/>
      </c>
      <c r="AY13" s="11" t="str">
        <f>PG_ValUOMxRand</f>
        <v/>
      </c>
      <c r="AZ13" s="13" t="str">
        <f>PG_ValUOMxRand</f>
        <v/>
      </c>
    </row>
    <row r="14" spans="1:52" ht="15" customHeight="1">
      <c r="A14" s="65"/>
      <c r="B14" s="66"/>
      <c r="C14" s="10"/>
      <c r="D14" s="11"/>
      <c r="E14" s="12"/>
      <c r="F14" s="12"/>
      <c r="G14" s="12"/>
      <c r="H14" s="13"/>
      <c r="I14" s="14"/>
      <c r="J14" s="15"/>
      <c r="K14" s="16"/>
      <c r="L14" s="11"/>
      <c r="M14" s="13"/>
      <c r="N14" s="30"/>
      <c r="O14" s="17"/>
      <c r="P14" s="10"/>
      <c r="Q14" s="11"/>
      <c r="R14" s="12"/>
      <c r="S14" s="12"/>
      <c r="T14" s="12"/>
      <c r="U14" s="13"/>
      <c r="V14" s="14"/>
      <c r="W14" s="15"/>
      <c r="X14" s="16"/>
      <c r="Y14" s="11"/>
      <c r="Z14" s="13"/>
      <c r="AA14" s="31"/>
      <c r="AB14" s="17" t="str">
        <f>PG_ConstNmRout</f>
        <v/>
      </c>
      <c r="AC14" s="10" t="str">
        <f>PG_ValUOMxRout</f>
        <v/>
      </c>
      <c r="AD14" s="11" t="str">
        <f>PG_ValUOMxRout</f>
        <v/>
      </c>
      <c r="AE14" s="12" t="str">
        <f>PG_ValUOMxRout</f>
        <v/>
      </c>
      <c r="AF14" s="12" t="str">
        <f>PG_ValUOMxRout</f>
        <v/>
      </c>
      <c r="AG14" s="12" t="str">
        <f>PG_ValUOMxRout</f>
        <v/>
      </c>
      <c r="AH14" s="13" t="str">
        <f>PG_ValUOMxRout</f>
        <v/>
      </c>
      <c r="AI14" s="14" t="str">
        <f>PG_ValRout</f>
        <v/>
      </c>
      <c r="AJ14" s="15" t="str">
        <f>PG_ValRout</f>
        <v/>
      </c>
      <c r="AK14" s="16" t="str">
        <f>PG_ValRout</f>
        <v/>
      </c>
      <c r="AL14" s="11" t="str">
        <f>PG_ValUOMxRout</f>
        <v/>
      </c>
      <c r="AM14" s="13" t="str">
        <f>PG_ValUOMxRout</f>
        <v/>
      </c>
      <c r="AN14" s="30"/>
      <c r="AO14" s="17" t="str">
        <f>PG_ConstNmRand</f>
        <v/>
      </c>
      <c r="AP14" s="10" t="str">
        <f>PG_ValUOMxRand</f>
        <v/>
      </c>
      <c r="AQ14" s="11" t="str">
        <f>PG_ValUOMxRand</f>
        <v/>
      </c>
      <c r="AR14" s="12" t="str">
        <f>PG_ValUOMxRand</f>
        <v/>
      </c>
      <c r="AS14" s="12" t="str">
        <f>PG_ValUOMxRand</f>
        <v/>
      </c>
      <c r="AT14" s="12" t="str">
        <f>PG_ValUOMxRand</f>
        <v/>
      </c>
      <c r="AU14" s="13" t="str">
        <f>PG_ValUOMxRand</f>
        <v/>
      </c>
      <c r="AV14" s="14" t="str">
        <f>PG_ValRand</f>
        <v/>
      </c>
      <c r="AW14" s="15" t="str">
        <f>PG_ValRand</f>
        <v/>
      </c>
      <c r="AX14" s="16" t="str">
        <f>PG_ValRand</f>
        <v/>
      </c>
      <c r="AY14" s="11" t="str">
        <f>PG_ValUOMxRand</f>
        <v/>
      </c>
      <c r="AZ14" s="13" t="str">
        <f>PG_ValUOMxRand</f>
        <v/>
      </c>
    </row>
    <row r="15" spans="1:52" ht="15" customHeight="1">
      <c r="A15" s="65"/>
      <c r="B15" s="17"/>
      <c r="C15" s="10"/>
      <c r="D15" s="11"/>
      <c r="E15" s="12"/>
      <c r="F15" s="12"/>
      <c r="G15" s="12"/>
      <c r="H15" s="13"/>
      <c r="I15" s="14"/>
      <c r="J15" s="15"/>
      <c r="K15" s="16"/>
      <c r="L15" s="11"/>
      <c r="M15" s="13"/>
      <c r="N15" s="30"/>
      <c r="O15" s="17"/>
      <c r="P15" s="10"/>
      <c r="Q15" s="11"/>
      <c r="R15" s="12"/>
      <c r="S15" s="12"/>
      <c r="T15" s="12"/>
      <c r="U15" s="13"/>
      <c r="V15" s="14"/>
      <c r="W15" s="15"/>
      <c r="X15" s="16"/>
      <c r="Y15" s="11"/>
      <c r="Z15" s="13"/>
      <c r="AA15" s="31"/>
      <c r="AB15" s="17" t="str">
        <f>PG_ConstNmRout</f>
        <v/>
      </c>
      <c r="AC15" s="10" t="str">
        <f>PG_ValUOMxRout</f>
        <v/>
      </c>
      <c r="AD15" s="11" t="str">
        <f>PG_ValUOMxRout</f>
        <v/>
      </c>
      <c r="AE15" s="12" t="str">
        <f>PG_ValUOMxRout</f>
        <v/>
      </c>
      <c r="AF15" s="12" t="str">
        <f>PG_ValUOMxRout</f>
        <v/>
      </c>
      <c r="AG15" s="12" t="str">
        <f>PG_ValUOMxRout</f>
        <v/>
      </c>
      <c r="AH15" s="13" t="str">
        <f>PG_ValUOMxRout</f>
        <v/>
      </c>
      <c r="AI15" s="14" t="str">
        <f>PG_ValRout</f>
        <v/>
      </c>
      <c r="AJ15" s="15" t="str">
        <f>PG_ValRout</f>
        <v/>
      </c>
      <c r="AK15" s="16" t="str">
        <f>PG_ValRout</f>
        <v/>
      </c>
      <c r="AL15" s="11" t="str">
        <f>PG_ValUOMxRout</f>
        <v/>
      </c>
      <c r="AM15" s="13" t="str">
        <f>PG_ValUOMxRout</f>
        <v/>
      </c>
      <c r="AN15" s="30"/>
      <c r="AO15" s="17" t="str">
        <f>PG_ConstNmRand</f>
        <v/>
      </c>
      <c r="AP15" s="10" t="str">
        <f>PG_ValUOMxRand</f>
        <v/>
      </c>
      <c r="AQ15" s="11" t="str">
        <f>PG_ValUOMxRand</f>
        <v/>
      </c>
      <c r="AR15" s="12" t="str">
        <f>PG_ValUOMxRand</f>
        <v/>
      </c>
      <c r="AS15" s="12" t="str">
        <f>PG_ValUOMxRand</f>
        <v/>
      </c>
      <c r="AT15" s="12" t="str">
        <f>PG_ValUOMxRand</f>
        <v/>
      </c>
      <c r="AU15" s="13" t="str">
        <f>PG_ValUOMxRand</f>
        <v/>
      </c>
      <c r="AV15" s="14" t="str">
        <f>PG_ValRand</f>
        <v/>
      </c>
      <c r="AW15" s="15" t="str">
        <f>PG_ValRand</f>
        <v/>
      </c>
      <c r="AX15" s="16" t="str">
        <f>PG_ValRand</f>
        <v/>
      </c>
      <c r="AY15" s="11" t="str">
        <f>PG_ValUOMxRand</f>
        <v/>
      </c>
      <c r="AZ15" s="13" t="str">
        <f>PG_ValUOMxRand</f>
        <v/>
      </c>
    </row>
    <row r="16" spans="1:52" ht="15" customHeight="1">
      <c r="A16" s="65"/>
      <c r="B16" s="17"/>
      <c r="C16" s="10"/>
      <c r="D16" s="11"/>
      <c r="E16" s="12"/>
      <c r="F16" s="12"/>
      <c r="G16" s="12"/>
      <c r="H16" s="13"/>
      <c r="I16" s="14"/>
      <c r="J16" s="15"/>
      <c r="K16" s="16"/>
      <c r="L16" s="11"/>
      <c r="M16" s="13"/>
      <c r="N16" s="30"/>
      <c r="O16" s="17"/>
      <c r="P16" s="10"/>
      <c r="Q16" s="11"/>
      <c r="R16" s="12"/>
      <c r="S16" s="12"/>
      <c r="T16" s="12"/>
      <c r="U16" s="13"/>
      <c r="V16" s="14"/>
      <c r="W16" s="15"/>
      <c r="X16" s="16"/>
      <c r="Y16" s="11"/>
      <c r="Z16" s="13"/>
      <c r="AA16" s="31"/>
      <c r="AB16" s="17" t="str">
        <f>PG_ConstNmRout</f>
        <v/>
      </c>
      <c r="AC16" s="10" t="str">
        <f>PG_ValUOMxRout</f>
        <v/>
      </c>
      <c r="AD16" s="11" t="str">
        <f>PG_ValUOMxRout</f>
        <v/>
      </c>
      <c r="AE16" s="12" t="str">
        <f>PG_ValUOMxRout</f>
        <v/>
      </c>
      <c r="AF16" s="12" t="str">
        <f>PG_ValUOMxRout</f>
        <v/>
      </c>
      <c r="AG16" s="12" t="str">
        <f>PG_ValUOMxRout</f>
        <v/>
      </c>
      <c r="AH16" s="13" t="str">
        <f>PG_ValUOMxRout</f>
        <v/>
      </c>
      <c r="AI16" s="14" t="str">
        <f>PG_ValRout</f>
        <v/>
      </c>
      <c r="AJ16" s="15" t="str">
        <f>PG_ValRout</f>
        <v/>
      </c>
      <c r="AK16" s="16" t="str">
        <f>PG_ValRout</f>
        <v/>
      </c>
      <c r="AL16" s="11" t="str">
        <f>PG_ValUOMxRout</f>
        <v/>
      </c>
      <c r="AM16" s="13" t="str">
        <f>PG_ValUOMxRout</f>
        <v/>
      </c>
      <c r="AN16" s="30"/>
      <c r="AO16" s="17" t="str">
        <f>PG_ConstNmRand</f>
        <v/>
      </c>
      <c r="AP16" s="10" t="str">
        <f>PG_ValUOMxRand</f>
        <v/>
      </c>
      <c r="AQ16" s="11" t="str">
        <f>PG_ValUOMxRand</f>
        <v/>
      </c>
      <c r="AR16" s="12" t="str">
        <f>PG_ValUOMxRand</f>
        <v/>
      </c>
      <c r="AS16" s="12" t="str">
        <f>PG_ValUOMxRand</f>
        <v/>
      </c>
      <c r="AT16" s="12" t="str">
        <f>PG_ValUOMxRand</f>
        <v/>
      </c>
      <c r="AU16" s="13" t="str">
        <f>PG_ValUOMxRand</f>
        <v/>
      </c>
      <c r="AV16" s="14" t="str">
        <f>PG_ValRand</f>
        <v/>
      </c>
      <c r="AW16" s="15" t="str">
        <f>PG_ValRand</f>
        <v/>
      </c>
      <c r="AX16" s="16" t="str">
        <f>PG_ValRand</f>
        <v/>
      </c>
      <c r="AY16" s="11" t="str">
        <f>PG_ValUOMxRand</f>
        <v/>
      </c>
      <c r="AZ16" s="13" t="str">
        <f>PG_ValUOMxRand</f>
        <v/>
      </c>
    </row>
    <row r="17" spans="1:52" ht="15" customHeight="1">
      <c r="A17" s="65"/>
      <c r="B17" s="17"/>
      <c r="C17" s="10"/>
      <c r="D17" s="11"/>
      <c r="E17" s="12"/>
      <c r="F17" s="12"/>
      <c r="G17" s="12"/>
      <c r="H17" s="13"/>
      <c r="I17" s="14"/>
      <c r="J17" s="15"/>
      <c r="K17" s="16"/>
      <c r="L17" s="11"/>
      <c r="M17" s="13"/>
      <c r="N17" s="30"/>
      <c r="O17" s="17"/>
      <c r="P17" s="10"/>
      <c r="Q17" s="11"/>
      <c r="R17" s="12"/>
      <c r="S17" s="12"/>
      <c r="T17" s="12"/>
      <c r="U17" s="13"/>
      <c r="V17" s="14"/>
      <c r="W17" s="15"/>
      <c r="X17" s="16"/>
      <c r="Y17" s="11"/>
      <c r="Z17" s="13"/>
      <c r="AA17" s="31"/>
      <c r="AB17" s="17" t="str">
        <f>PG_ConstNmRout</f>
        <v/>
      </c>
      <c r="AC17" s="10" t="str">
        <f>PG_ValUOMxRout</f>
        <v/>
      </c>
      <c r="AD17" s="11" t="str">
        <f>PG_ValUOMxRout</f>
        <v/>
      </c>
      <c r="AE17" s="12" t="str">
        <f>PG_ValUOMxRout</f>
        <v/>
      </c>
      <c r="AF17" s="12" t="str">
        <f>PG_ValUOMxRout</f>
        <v/>
      </c>
      <c r="AG17" s="12" t="str">
        <f>PG_ValUOMxRout</f>
        <v/>
      </c>
      <c r="AH17" s="13" t="str">
        <f>PG_ValUOMxRout</f>
        <v/>
      </c>
      <c r="AI17" s="14" t="str">
        <f>PG_ValRout</f>
        <v/>
      </c>
      <c r="AJ17" s="15" t="str">
        <f>PG_ValRout</f>
        <v/>
      </c>
      <c r="AK17" s="16" t="str">
        <f>PG_ValRout</f>
        <v/>
      </c>
      <c r="AL17" s="11" t="str">
        <f>PG_ValUOMxRout</f>
        <v/>
      </c>
      <c r="AM17" s="13" t="str">
        <f>PG_ValUOMxRout</f>
        <v/>
      </c>
      <c r="AN17" s="30"/>
      <c r="AO17" s="17" t="str">
        <f>PG_ConstNmRand</f>
        <v/>
      </c>
      <c r="AP17" s="10" t="str">
        <f>PG_ValUOMxRand</f>
        <v/>
      </c>
      <c r="AQ17" s="11" t="str">
        <f>PG_ValUOMxRand</f>
        <v/>
      </c>
      <c r="AR17" s="12" t="str">
        <f>PG_ValUOMxRand</f>
        <v/>
      </c>
      <c r="AS17" s="12" t="str">
        <f>PG_ValUOMxRand</f>
        <v/>
      </c>
      <c r="AT17" s="12" t="str">
        <f>PG_ValUOMxRand</f>
        <v/>
      </c>
      <c r="AU17" s="13" t="str">
        <f>PG_ValUOMxRand</f>
        <v/>
      </c>
      <c r="AV17" s="14" t="str">
        <f>PG_ValRand</f>
        <v/>
      </c>
      <c r="AW17" s="15" t="str">
        <f>PG_ValRand</f>
        <v/>
      </c>
      <c r="AX17" s="16" t="str">
        <f>PG_ValRand</f>
        <v/>
      </c>
      <c r="AY17" s="11" t="str">
        <f>PG_ValUOMxRand</f>
        <v/>
      </c>
      <c r="AZ17" s="13" t="str">
        <f>PG_ValUOMxRand</f>
        <v/>
      </c>
    </row>
    <row r="18" spans="1:52" ht="15" customHeight="1">
      <c r="A18" s="65"/>
      <c r="B18" s="17"/>
      <c r="C18" s="10"/>
      <c r="D18" s="11"/>
      <c r="E18" s="12"/>
      <c r="F18" s="12"/>
      <c r="G18" s="12"/>
      <c r="H18" s="13"/>
      <c r="I18" s="14"/>
      <c r="J18" s="15"/>
      <c r="K18" s="16"/>
      <c r="L18" s="11"/>
      <c r="M18" s="13"/>
      <c r="N18" s="30"/>
      <c r="O18" s="17"/>
      <c r="P18" s="10"/>
      <c r="Q18" s="11"/>
      <c r="R18" s="12"/>
      <c r="S18" s="12"/>
      <c r="T18" s="12"/>
      <c r="U18" s="13"/>
      <c r="V18" s="14"/>
      <c r="W18" s="15"/>
      <c r="X18" s="16"/>
      <c r="Y18" s="11"/>
      <c r="Z18" s="13"/>
      <c r="AA18" s="31"/>
      <c r="AB18" s="17" t="str">
        <f>PG_ConstNmRout</f>
        <v/>
      </c>
      <c r="AC18" s="10" t="str">
        <f>PG_ValUOMxRout</f>
        <v/>
      </c>
      <c r="AD18" s="11" t="str">
        <f>PG_ValUOMxRout</f>
        <v/>
      </c>
      <c r="AE18" s="12" t="str">
        <f>PG_ValUOMxRout</f>
        <v/>
      </c>
      <c r="AF18" s="12" t="str">
        <f>PG_ValUOMxRout</f>
        <v/>
      </c>
      <c r="AG18" s="12" t="str">
        <f>PG_ValUOMxRout</f>
        <v/>
      </c>
      <c r="AH18" s="13" t="str">
        <f>PG_ValUOMxRout</f>
        <v/>
      </c>
      <c r="AI18" s="14" t="str">
        <f>PG_ValRout</f>
        <v/>
      </c>
      <c r="AJ18" s="15" t="str">
        <f>PG_ValRout</f>
        <v/>
      </c>
      <c r="AK18" s="16" t="str">
        <f>PG_ValRout</f>
        <v/>
      </c>
      <c r="AL18" s="11" t="str">
        <f>PG_ValUOMxRout</f>
        <v/>
      </c>
      <c r="AM18" s="13" t="str">
        <f>PG_ValUOMxRout</f>
        <v/>
      </c>
      <c r="AN18" s="30"/>
      <c r="AO18" s="17" t="str">
        <f>PG_ConstNmRand</f>
        <v/>
      </c>
      <c r="AP18" s="10" t="str">
        <f>PG_ValUOMxRand</f>
        <v/>
      </c>
      <c r="AQ18" s="11" t="str">
        <f>PG_ValUOMxRand</f>
        <v/>
      </c>
      <c r="AR18" s="12" t="str">
        <f>PG_ValUOMxRand</f>
        <v/>
      </c>
      <c r="AS18" s="12" t="str">
        <f>PG_ValUOMxRand</f>
        <v/>
      </c>
      <c r="AT18" s="12" t="str">
        <f>PG_ValUOMxRand</f>
        <v/>
      </c>
      <c r="AU18" s="13" t="str">
        <f>PG_ValUOMxRand</f>
        <v/>
      </c>
      <c r="AV18" s="14" t="str">
        <f>PG_ValRand</f>
        <v/>
      </c>
      <c r="AW18" s="15" t="str">
        <f>PG_ValRand</f>
        <v/>
      </c>
      <c r="AX18" s="16" t="str">
        <f>PG_ValRand</f>
        <v/>
      </c>
      <c r="AY18" s="11" t="str">
        <f>PG_ValUOMxRand</f>
        <v/>
      </c>
      <c r="AZ18" s="13" t="str">
        <f>PG_ValUOMxRand</f>
        <v/>
      </c>
    </row>
    <row r="19" spans="1:52" ht="15" customHeight="1">
      <c r="A19" s="65"/>
      <c r="B19" s="17"/>
      <c r="C19" s="10"/>
      <c r="D19" s="11"/>
      <c r="E19" s="12"/>
      <c r="F19" s="12"/>
      <c r="G19" s="12"/>
      <c r="H19" s="13"/>
      <c r="I19" s="14"/>
      <c r="J19" s="15"/>
      <c r="K19" s="16"/>
      <c r="L19" s="11"/>
      <c r="M19" s="13"/>
      <c r="N19" s="30"/>
      <c r="O19" s="17"/>
      <c r="P19" s="10"/>
      <c r="Q19" s="11"/>
      <c r="R19" s="12"/>
      <c r="S19" s="12"/>
      <c r="T19" s="12"/>
      <c r="U19" s="13"/>
      <c r="V19" s="14"/>
      <c r="W19" s="15"/>
      <c r="X19" s="16"/>
      <c r="Y19" s="11"/>
      <c r="Z19" s="13"/>
      <c r="AA19" s="31"/>
      <c r="AB19" s="17" t="str">
        <f>PG_ConstNmRout</f>
        <v/>
      </c>
      <c r="AC19" s="10" t="str">
        <f>PG_ValUOMxRout</f>
        <v/>
      </c>
      <c r="AD19" s="11" t="str">
        <f>PG_ValUOMxRout</f>
        <v/>
      </c>
      <c r="AE19" s="12" t="str">
        <f>PG_ValUOMxRout</f>
        <v/>
      </c>
      <c r="AF19" s="12" t="str">
        <f>PG_ValUOMxRout</f>
        <v/>
      </c>
      <c r="AG19" s="12" t="str">
        <f>PG_ValUOMxRout</f>
        <v/>
      </c>
      <c r="AH19" s="13" t="str">
        <f>PG_ValUOMxRout</f>
        <v/>
      </c>
      <c r="AI19" s="14" t="str">
        <f>PG_ValRout</f>
        <v/>
      </c>
      <c r="AJ19" s="15" t="str">
        <f>PG_ValRout</f>
        <v/>
      </c>
      <c r="AK19" s="16" t="str">
        <f>PG_ValRout</f>
        <v/>
      </c>
      <c r="AL19" s="11" t="str">
        <f>PG_ValUOMxRout</f>
        <v/>
      </c>
      <c r="AM19" s="13" t="str">
        <f>PG_ValUOMxRout</f>
        <v/>
      </c>
      <c r="AN19" s="30"/>
      <c r="AO19" s="17" t="str">
        <f>PG_ConstNmRand</f>
        <v/>
      </c>
      <c r="AP19" s="10" t="str">
        <f>PG_ValUOMxRand</f>
        <v/>
      </c>
      <c r="AQ19" s="11" t="str">
        <f>PG_ValUOMxRand</f>
        <v/>
      </c>
      <c r="AR19" s="12" t="str">
        <f>PG_ValUOMxRand</f>
        <v/>
      </c>
      <c r="AS19" s="12" t="str">
        <f>PG_ValUOMxRand</f>
        <v/>
      </c>
      <c r="AT19" s="12" t="str">
        <f>PG_ValUOMxRand</f>
        <v/>
      </c>
      <c r="AU19" s="13" t="str">
        <f>PG_ValUOMxRand</f>
        <v/>
      </c>
      <c r="AV19" s="14" t="str">
        <f>PG_ValRand</f>
        <v/>
      </c>
      <c r="AW19" s="15" t="str">
        <f>PG_ValRand</f>
        <v/>
      </c>
      <c r="AX19" s="16" t="str">
        <f>PG_ValRand</f>
        <v/>
      </c>
      <c r="AY19" s="11" t="str">
        <f>PG_ValUOMxRand</f>
        <v/>
      </c>
      <c r="AZ19" s="13" t="str">
        <f>PG_ValUOMxRand</f>
        <v/>
      </c>
    </row>
    <row r="20" spans="1:52" ht="15" customHeight="1">
      <c r="A20" s="65"/>
      <c r="B20" s="17"/>
      <c r="C20" s="10"/>
      <c r="D20" s="11"/>
      <c r="E20" s="12"/>
      <c r="F20" s="12"/>
      <c r="G20" s="12"/>
      <c r="H20" s="13"/>
      <c r="I20" s="14"/>
      <c r="J20" s="15"/>
      <c r="K20" s="16"/>
      <c r="L20" s="11"/>
      <c r="M20" s="13"/>
      <c r="N20" s="30"/>
      <c r="O20" s="17"/>
      <c r="P20" s="10"/>
      <c r="Q20" s="11"/>
      <c r="R20" s="12"/>
      <c r="S20" s="12"/>
      <c r="T20" s="12"/>
      <c r="U20" s="13"/>
      <c r="V20" s="14"/>
      <c r="W20" s="15"/>
      <c r="X20" s="16"/>
      <c r="Y20" s="11"/>
      <c r="Z20" s="13"/>
      <c r="AA20" s="31"/>
      <c r="AB20" s="17" t="str">
        <f>PG_ConstNmRout</f>
        <v/>
      </c>
      <c r="AC20" s="10" t="str">
        <f>PG_ValUOMxRout</f>
        <v/>
      </c>
      <c r="AD20" s="11" t="str">
        <f>PG_ValUOMxRout</f>
        <v/>
      </c>
      <c r="AE20" s="12" t="str">
        <f>PG_ValUOMxRout</f>
        <v/>
      </c>
      <c r="AF20" s="12" t="str">
        <f>PG_ValUOMxRout</f>
        <v/>
      </c>
      <c r="AG20" s="12" t="str">
        <f>PG_ValUOMxRout</f>
        <v/>
      </c>
      <c r="AH20" s="13" t="str">
        <f>PG_ValUOMxRout</f>
        <v/>
      </c>
      <c r="AI20" s="14" t="str">
        <f>PG_ValRout</f>
        <v/>
      </c>
      <c r="AJ20" s="15" t="str">
        <f>PG_ValRout</f>
        <v/>
      </c>
      <c r="AK20" s="16" t="str">
        <f>PG_ValRout</f>
        <v/>
      </c>
      <c r="AL20" s="11" t="str">
        <f>PG_ValUOMxRout</f>
        <v/>
      </c>
      <c r="AM20" s="13" t="str">
        <f>PG_ValUOMxRout</f>
        <v/>
      </c>
      <c r="AN20" s="30"/>
      <c r="AO20" s="17" t="str">
        <f>PG_ConstNmRand</f>
        <v/>
      </c>
      <c r="AP20" s="10" t="str">
        <f>PG_ValUOMxRand</f>
        <v/>
      </c>
      <c r="AQ20" s="11" t="str">
        <f>PG_ValUOMxRand</f>
        <v/>
      </c>
      <c r="AR20" s="12" t="str">
        <f>PG_ValUOMxRand</f>
        <v/>
      </c>
      <c r="AS20" s="12" t="str">
        <f>PG_ValUOMxRand</f>
        <v/>
      </c>
      <c r="AT20" s="12" t="str">
        <f>PG_ValUOMxRand</f>
        <v/>
      </c>
      <c r="AU20" s="13" t="str">
        <f>PG_ValUOMxRand</f>
        <v/>
      </c>
      <c r="AV20" s="14" t="str">
        <f>PG_ValRand</f>
        <v/>
      </c>
      <c r="AW20" s="15" t="str">
        <f>PG_ValRand</f>
        <v/>
      </c>
      <c r="AX20" s="16" t="str">
        <f>PG_ValRand</f>
        <v/>
      </c>
      <c r="AY20" s="11" t="str">
        <f>PG_ValUOMxRand</f>
        <v/>
      </c>
      <c r="AZ20" s="13" t="str">
        <f>PG_ValUOMxRand</f>
        <v/>
      </c>
    </row>
    <row r="21" spans="1:52" ht="15" customHeight="1">
      <c r="A21" s="65"/>
      <c r="B21" s="17"/>
      <c r="C21" s="10"/>
      <c r="D21" s="11"/>
      <c r="E21" s="12"/>
      <c r="F21" s="12"/>
      <c r="G21" s="12"/>
      <c r="H21" s="13"/>
      <c r="I21" s="14"/>
      <c r="J21" s="15"/>
      <c r="K21" s="16"/>
      <c r="L21" s="11"/>
      <c r="M21" s="13"/>
      <c r="N21" s="30"/>
      <c r="O21" s="17"/>
      <c r="P21" s="10"/>
      <c r="Q21" s="11"/>
      <c r="R21" s="12"/>
      <c r="S21" s="12"/>
      <c r="T21" s="12"/>
      <c r="U21" s="13"/>
      <c r="V21" s="14"/>
      <c r="W21" s="15"/>
      <c r="X21" s="16"/>
      <c r="Y21" s="11"/>
      <c r="Z21" s="13"/>
      <c r="AA21" s="31"/>
      <c r="AB21" s="17" t="str">
        <f>PG_ConstNmRout</f>
        <v/>
      </c>
      <c r="AC21" s="10" t="str">
        <f>PG_ValUOMxRout</f>
        <v/>
      </c>
      <c r="AD21" s="11" t="str">
        <f>PG_ValUOMxRout</f>
        <v/>
      </c>
      <c r="AE21" s="12" t="str">
        <f>PG_ValUOMxRout</f>
        <v/>
      </c>
      <c r="AF21" s="12" t="str">
        <f>PG_ValUOMxRout</f>
        <v/>
      </c>
      <c r="AG21" s="12" t="str">
        <f>PG_ValUOMxRout</f>
        <v/>
      </c>
      <c r="AH21" s="13" t="str">
        <f>PG_ValUOMxRout</f>
        <v/>
      </c>
      <c r="AI21" s="14" t="str">
        <f>PG_ValRout</f>
        <v/>
      </c>
      <c r="AJ21" s="15" t="str">
        <f>PG_ValRout</f>
        <v/>
      </c>
      <c r="AK21" s="16" t="str">
        <f>PG_ValRout</f>
        <v/>
      </c>
      <c r="AL21" s="11" t="str">
        <f>PG_ValUOMxRout</f>
        <v/>
      </c>
      <c r="AM21" s="13" t="str">
        <f>PG_ValUOMxRout</f>
        <v/>
      </c>
      <c r="AN21" s="30"/>
      <c r="AO21" s="17" t="str">
        <f>PG_ConstNmRand</f>
        <v/>
      </c>
      <c r="AP21" s="10" t="str">
        <f>PG_ValUOMxRand</f>
        <v/>
      </c>
      <c r="AQ21" s="11" t="str">
        <f>PG_ValUOMxRand</f>
        <v/>
      </c>
      <c r="AR21" s="12" t="str">
        <f>PG_ValUOMxRand</f>
        <v/>
      </c>
      <c r="AS21" s="12" t="str">
        <f>PG_ValUOMxRand</f>
        <v/>
      </c>
      <c r="AT21" s="12" t="str">
        <f>PG_ValUOMxRand</f>
        <v/>
      </c>
      <c r="AU21" s="13" t="str">
        <f>PG_ValUOMxRand</f>
        <v/>
      </c>
      <c r="AV21" s="14" t="str">
        <f>PG_ValRand</f>
        <v/>
      </c>
      <c r="AW21" s="15" t="str">
        <f>PG_ValRand</f>
        <v/>
      </c>
      <c r="AX21" s="16" t="str">
        <f>PG_ValRand</f>
        <v/>
      </c>
      <c r="AY21" s="11" t="str">
        <f>PG_ValUOMxRand</f>
        <v/>
      </c>
      <c r="AZ21" s="13" t="str">
        <f>PG_ValUOMxRand</f>
        <v/>
      </c>
    </row>
    <row r="22" spans="1:52" ht="15" customHeight="1">
      <c r="A22" s="65"/>
      <c r="B22" s="17"/>
      <c r="C22" s="10"/>
      <c r="D22" s="11"/>
      <c r="E22" s="12"/>
      <c r="F22" s="12"/>
      <c r="G22" s="12"/>
      <c r="H22" s="13"/>
      <c r="I22" s="14"/>
      <c r="J22" s="15"/>
      <c r="K22" s="16"/>
      <c r="L22" s="11"/>
      <c r="M22" s="13"/>
      <c r="N22" s="30"/>
      <c r="O22" s="17"/>
      <c r="P22" s="10"/>
      <c r="Q22" s="11"/>
      <c r="R22" s="12"/>
      <c r="S22" s="12"/>
      <c r="T22" s="12"/>
      <c r="U22" s="13"/>
      <c r="V22" s="14"/>
      <c r="W22" s="15"/>
      <c r="X22" s="16"/>
      <c r="Y22" s="11"/>
      <c r="Z22" s="13"/>
      <c r="AA22" s="31"/>
      <c r="AB22" s="17" t="str">
        <f>PG_ConstNmRout</f>
        <v/>
      </c>
      <c r="AC22" s="10" t="str">
        <f>PG_ValUOMxRout</f>
        <v/>
      </c>
      <c r="AD22" s="11" t="str">
        <f>PG_ValUOMxRout</f>
        <v/>
      </c>
      <c r="AE22" s="12" t="str">
        <f>PG_ValUOMxRout</f>
        <v/>
      </c>
      <c r="AF22" s="12" t="str">
        <f>PG_ValUOMxRout</f>
        <v/>
      </c>
      <c r="AG22" s="12" t="str">
        <f>PG_ValUOMxRout</f>
        <v/>
      </c>
      <c r="AH22" s="13" t="str">
        <f>PG_ValUOMxRout</f>
        <v/>
      </c>
      <c r="AI22" s="14" t="str">
        <f>PG_ValRout</f>
        <v/>
      </c>
      <c r="AJ22" s="15" t="str">
        <f>PG_ValRout</f>
        <v/>
      </c>
      <c r="AK22" s="16" t="str">
        <f>PG_ValRout</f>
        <v/>
      </c>
      <c r="AL22" s="11" t="str">
        <f>PG_ValUOMxRout</f>
        <v/>
      </c>
      <c r="AM22" s="13" t="str">
        <f>PG_ValUOMxRout</f>
        <v/>
      </c>
      <c r="AN22" s="30"/>
      <c r="AO22" s="17" t="str">
        <f>PG_ConstNmRand</f>
        <v/>
      </c>
      <c r="AP22" s="10" t="str">
        <f>PG_ValUOMxRand</f>
        <v/>
      </c>
      <c r="AQ22" s="11" t="str">
        <f>PG_ValUOMxRand</f>
        <v/>
      </c>
      <c r="AR22" s="12" t="str">
        <f>PG_ValUOMxRand</f>
        <v/>
      </c>
      <c r="AS22" s="12" t="str">
        <f>PG_ValUOMxRand</f>
        <v/>
      </c>
      <c r="AT22" s="12" t="str">
        <f>PG_ValUOMxRand</f>
        <v/>
      </c>
      <c r="AU22" s="13" t="str">
        <f>PG_ValUOMxRand</f>
        <v/>
      </c>
      <c r="AV22" s="14" t="str">
        <f>PG_ValRand</f>
        <v/>
      </c>
      <c r="AW22" s="15" t="str">
        <f>PG_ValRand</f>
        <v/>
      </c>
      <c r="AX22" s="16" t="str">
        <f>PG_ValRand</f>
        <v/>
      </c>
      <c r="AY22" s="11" t="str">
        <f>PG_ValUOMxRand</f>
        <v/>
      </c>
      <c r="AZ22" s="13" t="str">
        <f>PG_ValUOMxRand</f>
        <v/>
      </c>
    </row>
    <row r="23" spans="1:52" ht="15" customHeight="1">
      <c r="A23" s="65"/>
      <c r="B23" s="17"/>
      <c r="C23" s="10"/>
      <c r="D23" s="11"/>
      <c r="E23" s="12"/>
      <c r="F23" s="12"/>
      <c r="G23" s="12"/>
      <c r="H23" s="13"/>
      <c r="I23" s="14"/>
      <c r="J23" s="15"/>
      <c r="K23" s="16"/>
      <c r="L23" s="11"/>
      <c r="M23" s="13"/>
      <c r="N23" s="30"/>
      <c r="O23" s="17"/>
      <c r="P23" s="10"/>
      <c r="Q23" s="11"/>
      <c r="R23" s="12"/>
      <c r="S23" s="12"/>
      <c r="T23" s="12"/>
      <c r="U23" s="13"/>
      <c r="V23" s="14"/>
      <c r="W23" s="15"/>
      <c r="X23" s="16"/>
      <c r="Y23" s="11"/>
      <c r="Z23" s="13"/>
      <c r="AA23" s="31"/>
      <c r="AB23" s="17" t="str">
        <f>PG_ConstNmRout</f>
        <v/>
      </c>
      <c r="AC23" s="10" t="str">
        <f>PG_ValUOMxRout</f>
        <v/>
      </c>
      <c r="AD23" s="11" t="str">
        <f>PG_ValUOMxRout</f>
        <v/>
      </c>
      <c r="AE23" s="12" t="str">
        <f>PG_ValUOMxRout</f>
        <v/>
      </c>
      <c r="AF23" s="12" t="str">
        <f>PG_ValUOMxRout</f>
        <v/>
      </c>
      <c r="AG23" s="12" t="str">
        <f>PG_ValUOMxRout</f>
        <v/>
      </c>
      <c r="AH23" s="13" t="str">
        <f>PG_ValUOMxRout</f>
        <v/>
      </c>
      <c r="AI23" s="14" t="str">
        <f>PG_ValRout</f>
        <v/>
      </c>
      <c r="AJ23" s="15" t="str">
        <f>PG_ValRout</f>
        <v/>
      </c>
      <c r="AK23" s="16" t="str">
        <f>PG_ValRout</f>
        <v/>
      </c>
      <c r="AL23" s="11" t="str">
        <f>PG_ValUOMxRout</f>
        <v/>
      </c>
      <c r="AM23" s="13" t="str">
        <f>PG_ValUOMxRout</f>
        <v/>
      </c>
      <c r="AN23" s="30"/>
      <c r="AO23" s="17" t="str">
        <f>PG_ConstNmRand</f>
        <v/>
      </c>
      <c r="AP23" s="10" t="str">
        <f>PG_ValUOMxRand</f>
        <v/>
      </c>
      <c r="AQ23" s="11" t="str">
        <f>PG_ValUOMxRand</f>
        <v/>
      </c>
      <c r="AR23" s="12" t="str">
        <f>PG_ValUOMxRand</f>
        <v/>
      </c>
      <c r="AS23" s="12" t="str">
        <f>PG_ValUOMxRand</f>
        <v/>
      </c>
      <c r="AT23" s="12" t="str">
        <f>PG_ValUOMxRand</f>
        <v/>
      </c>
      <c r="AU23" s="13" t="str">
        <f>PG_ValUOMxRand</f>
        <v/>
      </c>
      <c r="AV23" s="14" t="str">
        <f>PG_ValRand</f>
        <v/>
      </c>
      <c r="AW23" s="15" t="str">
        <f>PG_ValRand</f>
        <v/>
      </c>
      <c r="AX23" s="16" t="str">
        <f>PG_ValRand</f>
        <v/>
      </c>
      <c r="AY23" s="11" t="str">
        <f>PG_ValUOMxRand</f>
        <v/>
      </c>
      <c r="AZ23" s="13" t="str">
        <f>PG_ValUOMxRand</f>
        <v/>
      </c>
    </row>
    <row r="24" spans="1:52" ht="15" customHeight="1">
      <c r="A24" s="65"/>
      <c r="B24" s="17"/>
      <c r="C24" s="10"/>
      <c r="D24" s="11"/>
      <c r="E24" s="12"/>
      <c r="F24" s="12"/>
      <c r="G24" s="12"/>
      <c r="H24" s="13"/>
      <c r="I24" s="14"/>
      <c r="J24" s="15"/>
      <c r="K24" s="16"/>
      <c r="L24" s="11"/>
      <c r="M24" s="13"/>
      <c r="N24" s="30"/>
      <c r="O24" s="17"/>
      <c r="P24" s="10"/>
      <c r="Q24" s="11"/>
      <c r="R24" s="12"/>
      <c r="S24" s="12"/>
      <c r="T24" s="12"/>
      <c r="U24" s="13"/>
      <c r="V24" s="14"/>
      <c r="W24" s="15"/>
      <c r="X24" s="16"/>
      <c r="Y24" s="11"/>
      <c r="Z24" s="13"/>
      <c r="AA24" s="31"/>
      <c r="AB24" s="17" t="str">
        <f>PG_ConstNmRout</f>
        <v/>
      </c>
      <c r="AC24" s="10" t="str">
        <f>PG_ValUOMxRout</f>
        <v/>
      </c>
      <c r="AD24" s="11" t="str">
        <f>PG_ValUOMxRout</f>
        <v/>
      </c>
      <c r="AE24" s="12" t="str">
        <f>PG_ValUOMxRout</f>
        <v/>
      </c>
      <c r="AF24" s="12" t="str">
        <f>PG_ValUOMxRout</f>
        <v/>
      </c>
      <c r="AG24" s="12" t="str">
        <f>PG_ValUOMxRout</f>
        <v/>
      </c>
      <c r="AH24" s="13" t="str">
        <f>PG_ValUOMxRout</f>
        <v/>
      </c>
      <c r="AI24" s="14" t="str">
        <f>PG_ValRout</f>
        <v/>
      </c>
      <c r="AJ24" s="15" t="str">
        <f>PG_ValRout</f>
        <v/>
      </c>
      <c r="AK24" s="16" t="str">
        <f>PG_ValRout</f>
        <v/>
      </c>
      <c r="AL24" s="11" t="str">
        <f>PG_ValUOMxRout</f>
        <v/>
      </c>
      <c r="AM24" s="13" t="str">
        <f>PG_ValUOMxRout</f>
        <v/>
      </c>
      <c r="AN24" s="30"/>
      <c r="AO24" s="17" t="str">
        <f>PG_ConstNmRand</f>
        <v/>
      </c>
      <c r="AP24" s="10" t="str">
        <f>PG_ValUOMxRand</f>
        <v/>
      </c>
      <c r="AQ24" s="11" t="str">
        <f>PG_ValUOMxRand</f>
        <v/>
      </c>
      <c r="AR24" s="12" t="str">
        <f>PG_ValUOMxRand</f>
        <v/>
      </c>
      <c r="AS24" s="12" t="str">
        <f>PG_ValUOMxRand</f>
        <v/>
      </c>
      <c r="AT24" s="12" t="str">
        <f>PG_ValUOMxRand</f>
        <v/>
      </c>
      <c r="AU24" s="13" t="str">
        <f>PG_ValUOMxRand</f>
        <v/>
      </c>
      <c r="AV24" s="14" t="str">
        <f>PG_ValRand</f>
        <v/>
      </c>
      <c r="AW24" s="15" t="str">
        <f>PG_ValRand</f>
        <v/>
      </c>
      <c r="AX24" s="16" t="str">
        <f>PG_ValRand</f>
        <v/>
      </c>
      <c r="AY24" s="11" t="str">
        <f>PG_ValUOMxRand</f>
        <v/>
      </c>
      <c r="AZ24" s="13" t="str">
        <f>PG_ValUOMxRand</f>
        <v/>
      </c>
    </row>
    <row r="25" spans="1:52" ht="15" customHeight="1">
      <c r="A25" s="65"/>
      <c r="B25" s="17"/>
      <c r="C25" s="10"/>
      <c r="D25" s="11"/>
      <c r="E25" s="12"/>
      <c r="F25" s="12"/>
      <c r="G25" s="12"/>
      <c r="H25" s="13"/>
      <c r="I25" s="14"/>
      <c r="J25" s="15"/>
      <c r="K25" s="16"/>
      <c r="L25" s="11"/>
      <c r="M25" s="13"/>
      <c r="N25" s="30"/>
      <c r="O25" s="17"/>
      <c r="P25" s="10"/>
      <c r="Q25" s="11"/>
      <c r="R25" s="12"/>
      <c r="S25" s="12"/>
      <c r="T25" s="12"/>
      <c r="U25" s="13"/>
      <c r="V25" s="14"/>
      <c r="W25" s="15"/>
      <c r="X25" s="16"/>
      <c r="Y25" s="11"/>
      <c r="Z25" s="13"/>
      <c r="AA25" s="31"/>
      <c r="AB25" s="17" t="str">
        <f>PG_ConstNmRout</f>
        <v/>
      </c>
      <c r="AC25" s="10" t="str">
        <f>PG_ValUOMxRout</f>
        <v/>
      </c>
      <c r="AD25" s="11" t="str">
        <f>PG_ValUOMxRout</f>
        <v/>
      </c>
      <c r="AE25" s="12" t="str">
        <f>PG_ValUOMxRout</f>
        <v/>
      </c>
      <c r="AF25" s="12" t="str">
        <f>PG_ValUOMxRout</f>
        <v/>
      </c>
      <c r="AG25" s="12" t="str">
        <f>PG_ValUOMxRout</f>
        <v/>
      </c>
      <c r="AH25" s="13" t="str">
        <f>PG_ValUOMxRout</f>
        <v/>
      </c>
      <c r="AI25" s="14" t="str">
        <f>PG_ValRout</f>
        <v/>
      </c>
      <c r="AJ25" s="15" t="str">
        <f>PG_ValRout</f>
        <v/>
      </c>
      <c r="AK25" s="16" t="str">
        <f>PG_ValRout</f>
        <v/>
      </c>
      <c r="AL25" s="11" t="str">
        <f>PG_ValUOMxRout</f>
        <v/>
      </c>
      <c r="AM25" s="13" t="str">
        <f>PG_ValUOMxRout</f>
        <v/>
      </c>
      <c r="AN25" s="30"/>
      <c r="AO25" s="17" t="str">
        <f>PG_ConstNmRand</f>
        <v/>
      </c>
      <c r="AP25" s="10" t="str">
        <f>PG_ValUOMxRand</f>
        <v/>
      </c>
      <c r="AQ25" s="11" t="str">
        <f>PG_ValUOMxRand</f>
        <v/>
      </c>
      <c r="AR25" s="12" t="str">
        <f>PG_ValUOMxRand</f>
        <v/>
      </c>
      <c r="AS25" s="12" t="str">
        <f>PG_ValUOMxRand</f>
        <v/>
      </c>
      <c r="AT25" s="12" t="str">
        <f>PG_ValUOMxRand</f>
        <v/>
      </c>
      <c r="AU25" s="13" t="str">
        <f>PG_ValUOMxRand</f>
        <v/>
      </c>
      <c r="AV25" s="14" t="str">
        <f>PG_ValRand</f>
        <v/>
      </c>
      <c r="AW25" s="15" t="str">
        <f>PG_ValRand</f>
        <v/>
      </c>
      <c r="AX25" s="16" t="str">
        <f>PG_ValRand</f>
        <v/>
      </c>
      <c r="AY25" s="11" t="str">
        <f>PG_ValUOMxRand</f>
        <v/>
      </c>
      <c r="AZ25" s="13" t="str">
        <f>PG_ValUOMxRand</f>
        <v/>
      </c>
    </row>
    <row r="26" spans="1:52" ht="15" customHeight="1">
      <c r="A26" s="65"/>
      <c r="B26" s="17"/>
      <c r="C26" s="10"/>
      <c r="D26" s="11"/>
      <c r="E26" s="12"/>
      <c r="F26" s="12"/>
      <c r="G26" s="12"/>
      <c r="H26" s="13"/>
      <c r="I26" s="14"/>
      <c r="J26" s="15"/>
      <c r="K26" s="16"/>
      <c r="L26" s="11"/>
      <c r="M26" s="13"/>
      <c r="N26" s="30"/>
      <c r="O26" s="17"/>
      <c r="P26" s="10"/>
      <c r="Q26" s="11"/>
      <c r="R26" s="12"/>
      <c r="S26" s="12"/>
      <c r="T26" s="12"/>
      <c r="U26" s="13"/>
      <c r="V26" s="14"/>
      <c r="W26" s="15"/>
      <c r="X26" s="16"/>
      <c r="Y26" s="11"/>
      <c r="Z26" s="13"/>
      <c r="AA26" s="31"/>
      <c r="AB26" s="17" t="str">
        <f>PG_ConstNmRout</f>
        <v/>
      </c>
      <c r="AC26" s="10" t="str">
        <f>PG_ValUOMxRout</f>
        <v/>
      </c>
      <c r="AD26" s="11" t="str">
        <f>PG_ValUOMxRout</f>
        <v/>
      </c>
      <c r="AE26" s="12" t="str">
        <f>PG_ValUOMxRout</f>
        <v/>
      </c>
      <c r="AF26" s="12" t="str">
        <f>PG_ValUOMxRout</f>
        <v/>
      </c>
      <c r="AG26" s="12" t="str">
        <f>PG_ValUOMxRout</f>
        <v/>
      </c>
      <c r="AH26" s="13" t="str">
        <f>PG_ValUOMxRout</f>
        <v/>
      </c>
      <c r="AI26" s="14" t="str">
        <f>PG_ValRout</f>
        <v/>
      </c>
      <c r="AJ26" s="15" t="str">
        <f>PG_ValRout</f>
        <v/>
      </c>
      <c r="AK26" s="16" t="str">
        <f>PG_ValRout</f>
        <v/>
      </c>
      <c r="AL26" s="11" t="str">
        <f>PG_ValUOMxRout</f>
        <v/>
      </c>
      <c r="AM26" s="13" t="str">
        <f>PG_ValUOMxRout</f>
        <v/>
      </c>
      <c r="AN26" s="30"/>
      <c r="AO26" s="17" t="str">
        <f>PG_ConstNmRand</f>
        <v/>
      </c>
      <c r="AP26" s="10" t="str">
        <f>PG_ValUOMxRand</f>
        <v/>
      </c>
      <c r="AQ26" s="11" t="str">
        <f>PG_ValUOMxRand</f>
        <v/>
      </c>
      <c r="AR26" s="12" t="str">
        <f>PG_ValUOMxRand</f>
        <v/>
      </c>
      <c r="AS26" s="12" t="str">
        <f>PG_ValUOMxRand</f>
        <v/>
      </c>
      <c r="AT26" s="12" t="str">
        <f>PG_ValUOMxRand</f>
        <v/>
      </c>
      <c r="AU26" s="13" t="str">
        <f>PG_ValUOMxRand</f>
        <v/>
      </c>
      <c r="AV26" s="14" t="str">
        <f>PG_ValRand</f>
        <v/>
      </c>
      <c r="AW26" s="15" t="str">
        <f>PG_ValRand</f>
        <v/>
      </c>
      <c r="AX26" s="16" t="str">
        <f>PG_ValRand</f>
        <v/>
      </c>
      <c r="AY26" s="11" t="str">
        <f>PG_ValUOMxRand</f>
        <v/>
      </c>
      <c r="AZ26" s="13" t="str">
        <f>PG_ValUOMxRand</f>
        <v/>
      </c>
    </row>
    <row r="27" spans="1:52" ht="15" customHeight="1">
      <c r="A27" s="65"/>
      <c r="B27" s="17"/>
      <c r="C27" s="10"/>
      <c r="D27" s="11"/>
      <c r="E27" s="12"/>
      <c r="F27" s="12"/>
      <c r="G27" s="12"/>
      <c r="H27" s="13"/>
      <c r="I27" s="14"/>
      <c r="J27" s="15"/>
      <c r="K27" s="16"/>
      <c r="L27" s="11"/>
      <c r="M27" s="13"/>
      <c r="N27" s="30"/>
      <c r="O27" s="17"/>
      <c r="P27" s="10"/>
      <c r="Q27" s="11"/>
      <c r="R27" s="12"/>
      <c r="S27" s="12"/>
      <c r="T27" s="12"/>
      <c r="U27" s="13"/>
      <c r="V27" s="14"/>
      <c r="W27" s="15"/>
      <c r="X27" s="16"/>
      <c r="Y27" s="11"/>
      <c r="Z27" s="13"/>
      <c r="AA27" s="31"/>
      <c r="AB27" s="17" t="str">
        <f>PG_ConstNmRout</f>
        <v/>
      </c>
      <c r="AC27" s="10" t="str">
        <f>PG_ValUOMxRout</f>
        <v/>
      </c>
      <c r="AD27" s="11" t="str">
        <f>PG_ValUOMxRout</f>
        <v/>
      </c>
      <c r="AE27" s="12" t="str">
        <f>PG_ValUOMxRout</f>
        <v/>
      </c>
      <c r="AF27" s="12" t="str">
        <f>PG_ValUOMxRout</f>
        <v/>
      </c>
      <c r="AG27" s="12" t="str">
        <f>PG_ValUOMxRout</f>
        <v/>
      </c>
      <c r="AH27" s="13" t="str">
        <f>PG_ValUOMxRout</f>
        <v/>
      </c>
      <c r="AI27" s="14" t="str">
        <f>PG_ValRout</f>
        <v/>
      </c>
      <c r="AJ27" s="15" t="str">
        <f>PG_ValRout</f>
        <v/>
      </c>
      <c r="AK27" s="16" t="str">
        <f>PG_ValRout</f>
        <v/>
      </c>
      <c r="AL27" s="11" t="str">
        <f>PG_ValUOMxRout</f>
        <v/>
      </c>
      <c r="AM27" s="13" t="str">
        <f>PG_ValUOMxRout</f>
        <v/>
      </c>
      <c r="AN27" s="30"/>
      <c r="AO27" s="17" t="str">
        <f>PG_ConstNmRand</f>
        <v/>
      </c>
      <c r="AP27" s="10" t="str">
        <f>PG_ValUOMxRand</f>
        <v/>
      </c>
      <c r="AQ27" s="11" t="str">
        <f>PG_ValUOMxRand</f>
        <v/>
      </c>
      <c r="AR27" s="12" t="str">
        <f>PG_ValUOMxRand</f>
        <v/>
      </c>
      <c r="AS27" s="12" t="str">
        <f>PG_ValUOMxRand</f>
        <v/>
      </c>
      <c r="AT27" s="12" t="str">
        <f>PG_ValUOMxRand</f>
        <v/>
      </c>
      <c r="AU27" s="13" t="str">
        <f>PG_ValUOMxRand</f>
        <v/>
      </c>
      <c r="AV27" s="14" t="str">
        <f>PG_ValRand</f>
        <v/>
      </c>
      <c r="AW27" s="15" t="str">
        <f>PG_ValRand</f>
        <v/>
      </c>
      <c r="AX27" s="16" t="str">
        <f>PG_ValRand</f>
        <v/>
      </c>
      <c r="AY27" s="11" t="str">
        <f>PG_ValUOMxRand</f>
        <v/>
      </c>
      <c r="AZ27" s="13" t="str">
        <f>PG_ValUOMxRand</f>
        <v/>
      </c>
    </row>
    <row r="28" spans="1:52" ht="15" customHeight="1">
      <c r="A28" s="65"/>
      <c r="B28" s="17"/>
      <c r="C28" s="10"/>
      <c r="D28" s="11"/>
      <c r="E28" s="12"/>
      <c r="F28" s="12"/>
      <c r="G28" s="12"/>
      <c r="H28" s="13"/>
      <c r="I28" s="14"/>
      <c r="J28" s="15"/>
      <c r="K28" s="16"/>
      <c r="L28" s="11"/>
      <c r="M28" s="13"/>
      <c r="N28" s="30"/>
      <c r="O28" s="17"/>
      <c r="P28" s="10"/>
      <c r="Q28" s="11"/>
      <c r="R28" s="12"/>
      <c r="S28" s="12"/>
      <c r="T28" s="12"/>
      <c r="U28" s="13"/>
      <c r="V28" s="14"/>
      <c r="W28" s="15"/>
      <c r="X28" s="16"/>
      <c r="Y28" s="11"/>
      <c r="Z28" s="13"/>
      <c r="AA28" s="31"/>
      <c r="AB28" s="17" t="str">
        <f>PG_ConstNmRout</f>
        <v/>
      </c>
      <c r="AC28" s="10" t="str">
        <f>PG_ValUOMxRout</f>
        <v/>
      </c>
      <c r="AD28" s="11" t="str">
        <f>PG_ValUOMxRout</f>
        <v/>
      </c>
      <c r="AE28" s="12" t="str">
        <f>PG_ValUOMxRout</f>
        <v/>
      </c>
      <c r="AF28" s="12" t="str">
        <f>PG_ValUOMxRout</f>
        <v/>
      </c>
      <c r="AG28" s="12" t="str">
        <f>PG_ValUOMxRout</f>
        <v/>
      </c>
      <c r="AH28" s="13" t="str">
        <f>PG_ValUOMxRout</f>
        <v/>
      </c>
      <c r="AI28" s="14" t="str">
        <f>PG_ValRout</f>
        <v/>
      </c>
      <c r="AJ28" s="15" t="str">
        <f>PG_ValRout</f>
        <v/>
      </c>
      <c r="AK28" s="16" t="str">
        <f>PG_ValRout</f>
        <v/>
      </c>
      <c r="AL28" s="11" t="str">
        <f>PG_ValUOMxRout</f>
        <v/>
      </c>
      <c r="AM28" s="13" t="str">
        <f>PG_ValUOMxRout</f>
        <v/>
      </c>
      <c r="AN28" s="30"/>
      <c r="AO28" s="17" t="str">
        <f>PG_ConstNmRand</f>
        <v/>
      </c>
      <c r="AP28" s="10" t="str">
        <f>PG_ValUOMxRand</f>
        <v/>
      </c>
      <c r="AQ28" s="11" t="str">
        <f>PG_ValUOMxRand</f>
        <v/>
      </c>
      <c r="AR28" s="12" t="str">
        <f>PG_ValUOMxRand</f>
        <v/>
      </c>
      <c r="AS28" s="12" t="str">
        <f>PG_ValUOMxRand</f>
        <v/>
      </c>
      <c r="AT28" s="12" t="str">
        <f>PG_ValUOMxRand</f>
        <v/>
      </c>
      <c r="AU28" s="13" t="str">
        <f>PG_ValUOMxRand</f>
        <v/>
      </c>
      <c r="AV28" s="14" t="str">
        <f>PG_ValRand</f>
        <v/>
      </c>
      <c r="AW28" s="15" t="str">
        <f>PG_ValRand</f>
        <v/>
      </c>
      <c r="AX28" s="16" t="str">
        <f>PG_ValRand</f>
        <v/>
      </c>
      <c r="AY28" s="11" t="str">
        <f>PG_ValUOMxRand</f>
        <v/>
      </c>
      <c r="AZ28" s="13" t="str">
        <f>PG_ValUOMxRand</f>
        <v/>
      </c>
    </row>
    <row r="29" spans="1:52" ht="15" customHeight="1">
      <c r="A29" s="65"/>
      <c r="B29" s="17"/>
      <c r="C29" s="10"/>
      <c r="D29" s="11"/>
      <c r="E29" s="12"/>
      <c r="F29" s="12"/>
      <c r="G29" s="12"/>
      <c r="H29" s="13"/>
      <c r="I29" s="14"/>
      <c r="J29" s="15"/>
      <c r="K29" s="16"/>
      <c r="L29" s="11"/>
      <c r="M29" s="13"/>
      <c r="N29" s="30"/>
      <c r="O29" s="17"/>
      <c r="P29" s="10"/>
      <c r="Q29" s="11"/>
      <c r="R29" s="12"/>
      <c r="S29" s="12"/>
      <c r="T29" s="12"/>
      <c r="U29" s="13"/>
      <c r="V29" s="14"/>
      <c r="W29" s="15"/>
      <c r="X29" s="16"/>
      <c r="Y29" s="11"/>
      <c r="Z29" s="13"/>
      <c r="AA29" s="31"/>
      <c r="AB29" s="17" t="str">
        <f>PG_ConstNmRout</f>
        <v/>
      </c>
      <c r="AC29" s="10" t="str">
        <f>PG_ValUOMxRout</f>
        <v/>
      </c>
      <c r="AD29" s="11" t="str">
        <f>PG_ValUOMxRout</f>
        <v/>
      </c>
      <c r="AE29" s="12" t="str">
        <f>PG_ValUOMxRout</f>
        <v/>
      </c>
      <c r="AF29" s="12" t="str">
        <f>PG_ValUOMxRout</f>
        <v/>
      </c>
      <c r="AG29" s="12" t="str">
        <f>PG_ValUOMxRout</f>
        <v/>
      </c>
      <c r="AH29" s="13" t="str">
        <f>PG_ValUOMxRout</f>
        <v/>
      </c>
      <c r="AI29" s="14" t="str">
        <f>PG_ValRout</f>
        <v/>
      </c>
      <c r="AJ29" s="15" t="str">
        <f>PG_ValRout</f>
        <v/>
      </c>
      <c r="AK29" s="16" t="str">
        <f>PG_ValRout</f>
        <v/>
      </c>
      <c r="AL29" s="11" t="str">
        <f>PG_ValUOMxRout</f>
        <v/>
      </c>
      <c r="AM29" s="13" t="str">
        <f>PG_ValUOMxRout</f>
        <v/>
      </c>
      <c r="AN29" s="30"/>
      <c r="AO29" s="17" t="str">
        <f>PG_ConstNmRand</f>
        <v/>
      </c>
      <c r="AP29" s="10" t="str">
        <f>PG_ValUOMxRand</f>
        <v/>
      </c>
      <c r="AQ29" s="11" t="str">
        <f>PG_ValUOMxRand</f>
        <v/>
      </c>
      <c r="AR29" s="12" t="str">
        <f>PG_ValUOMxRand</f>
        <v/>
      </c>
      <c r="AS29" s="12" t="str">
        <f>PG_ValUOMxRand</f>
        <v/>
      </c>
      <c r="AT29" s="12" t="str">
        <f>PG_ValUOMxRand</f>
        <v/>
      </c>
      <c r="AU29" s="13" t="str">
        <f>PG_ValUOMxRand</f>
        <v/>
      </c>
      <c r="AV29" s="14" t="str">
        <f>PG_ValRand</f>
        <v/>
      </c>
      <c r="AW29" s="15" t="str">
        <f>PG_ValRand</f>
        <v/>
      </c>
      <c r="AX29" s="16" t="str">
        <f>PG_ValRand</f>
        <v/>
      </c>
      <c r="AY29" s="11" t="str">
        <f>PG_ValUOMxRand</f>
        <v/>
      </c>
      <c r="AZ29" s="13" t="str">
        <f>PG_ValUOMxRand</f>
        <v/>
      </c>
    </row>
    <row r="30" spans="1:52" ht="15" customHeight="1">
      <c r="A30" s="65"/>
      <c r="B30" s="17"/>
      <c r="C30" s="10"/>
      <c r="D30" s="11"/>
      <c r="E30" s="12"/>
      <c r="F30" s="12"/>
      <c r="G30" s="12"/>
      <c r="H30" s="13"/>
      <c r="I30" s="14"/>
      <c r="J30" s="15"/>
      <c r="K30" s="16"/>
      <c r="L30" s="11"/>
      <c r="M30" s="13"/>
      <c r="N30" s="30"/>
      <c r="O30" s="17"/>
      <c r="P30" s="10"/>
      <c r="Q30" s="11"/>
      <c r="R30" s="12"/>
      <c r="S30" s="12"/>
      <c r="T30" s="12"/>
      <c r="U30" s="13"/>
      <c r="V30" s="14"/>
      <c r="W30" s="15"/>
      <c r="X30" s="16"/>
      <c r="Y30" s="11"/>
      <c r="Z30" s="13"/>
      <c r="AA30" s="31"/>
      <c r="AB30" s="17" t="str">
        <f>PG_ConstNmRout</f>
        <v/>
      </c>
      <c r="AC30" s="10" t="str">
        <f>PG_ValUOMxRout</f>
        <v/>
      </c>
      <c r="AD30" s="11" t="str">
        <f>PG_ValUOMxRout</f>
        <v/>
      </c>
      <c r="AE30" s="12" t="str">
        <f>PG_ValUOMxRout</f>
        <v/>
      </c>
      <c r="AF30" s="12" t="str">
        <f>PG_ValUOMxRout</f>
        <v/>
      </c>
      <c r="AG30" s="12" t="str">
        <f>PG_ValUOMxRout</f>
        <v/>
      </c>
      <c r="AH30" s="13" t="str">
        <f>PG_ValUOMxRout</f>
        <v/>
      </c>
      <c r="AI30" s="14" t="str">
        <f>PG_ValRout</f>
        <v/>
      </c>
      <c r="AJ30" s="15" t="str">
        <f>PG_ValRout</f>
        <v/>
      </c>
      <c r="AK30" s="16" t="str">
        <f>PG_ValRout</f>
        <v/>
      </c>
      <c r="AL30" s="11" t="str">
        <f>PG_ValUOMxRout</f>
        <v/>
      </c>
      <c r="AM30" s="13" t="str">
        <f>PG_ValUOMxRout</f>
        <v/>
      </c>
      <c r="AN30" s="30"/>
      <c r="AO30" s="17" t="str">
        <f>PG_ConstNmRand</f>
        <v/>
      </c>
      <c r="AP30" s="10" t="str">
        <f>PG_ValUOMxRand</f>
        <v/>
      </c>
      <c r="AQ30" s="11" t="str">
        <f>PG_ValUOMxRand</f>
        <v/>
      </c>
      <c r="AR30" s="12" t="str">
        <f>PG_ValUOMxRand</f>
        <v/>
      </c>
      <c r="AS30" s="12" t="str">
        <f>PG_ValUOMxRand</f>
        <v/>
      </c>
      <c r="AT30" s="12" t="str">
        <f>PG_ValUOMxRand</f>
        <v/>
      </c>
      <c r="AU30" s="13" t="str">
        <f>PG_ValUOMxRand</f>
        <v/>
      </c>
      <c r="AV30" s="14" t="str">
        <f>PG_ValRand</f>
        <v/>
      </c>
      <c r="AW30" s="15" t="str">
        <f>PG_ValRand</f>
        <v/>
      </c>
      <c r="AX30" s="16" t="str">
        <f>PG_ValRand</f>
        <v/>
      </c>
      <c r="AY30" s="11" t="str">
        <f>PG_ValUOMxRand</f>
        <v/>
      </c>
      <c r="AZ30" s="13" t="str">
        <f>PG_ValUOMxRand</f>
        <v/>
      </c>
    </row>
    <row r="31" spans="1:52" ht="15" customHeight="1">
      <c r="A31" s="65"/>
      <c r="B31" s="17"/>
      <c r="C31" s="10"/>
      <c r="D31" s="11"/>
      <c r="E31" s="12"/>
      <c r="F31" s="12"/>
      <c r="G31" s="12"/>
      <c r="H31" s="13"/>
      <c r="I31" s="14"/>
      <c r="J31" s="15"/>
      <c r="K31" s="16"/>
      <c r="L31" s="11"/>
      <c r="M31" s="13"/>
      <c r="N31" s="30"/>
      <c r="O31" s="17"/>
      <c r="P31" s="10"/>
      <c r="Q31" s="11"/>
      <c r="R31" s="12"/>
      <c r="S31" s="12"/>
      <c r="T31" s="12"/>
      <c r="U31" s="13"/>
      <c r="V31" s="14"/>
      <c r="W31" s="15"/>
      <c r="X31" s="16"/>
      <c r="Y31" s="11"/>
      <c r="Z31" s="13"/>
      <c r="AA31" s="31"/>
      <c r="AB31" s="17" t="str">
        <f>PG_ConstNmRout</f>
        <v/>
      </c>
      <c r="AC31" s="10" t="str">
        <f>PG_ValUOMxRout</f>
        <v/>
      </c>
      <c r="AD31" s="11" t="str">
        <f>PG_ValUOMxRout</f>
        <v/>
      </c>
      <c r="AE31" s="12" t="str">
        <f>PG_ValUOMxRout</f>
        <v/>
      </c>
      <c r="AF31" s="12" t="str">
        <f>PG_ValUOMxRout</f>
        <v/>
      </c>
      <c r="AG31" s="12" t="str">
        <f>PG_ValUOMxRout</f>
        <v/>
      </c>
      <c r="AH31" s="13" t="str">
        <f>PG_ValUOMxRout</f>
        <v/>
      </c>
      <c r="AI31" s="14" t="str">
        <f>PG_ValRout</f>
        <v/>
      </c>
      <c r="AJ31" s="15" t="str">
        <f>PG_ValRout</f>
        <v/>
      </c>
      <c r="AK31" s="16" t="str">
        <f>PG_ValRout</f>
        <v/>
      </c>
      <c r="AL31" s="11" t="str">
        <f>PG_ValUOMxRout</f>
        <v/>
      </c>
      <c r="AM31" s="13" t="str">
        <f>PG_ValUOMxRout</f>
        <v/>
      </c>
      <c r="AN31" s="30"/>
      <c r="AO31" s="17" t="str">
        <f>PG_ConstNmRand</f>
        <v/>
      </c>
      <c r="AP31" s="10" t="str">
        <f>PG_ValUOMxRand</f>
        <v/>
      </c>
      <c r="AQ31" s="11" t="str">
        <f>PG_ValUOMxRand</f>
        <v/>
      </c>
      <c r="AR31" s="12" t="str">
        <f>PG_ValUOMxRand</f>
        <v/>
      </c>
      <c r="AS31" s="12" t="str">
        <f>PG_ValUOMxRand</f>
        <v/>
      </c>
      <c r="AT31" s="12" t="str">
        <f>PG_ValUOMxRand</f>
        <v/>
      </c>
      <c r="AU31" s="13" t="str">
        <f>PG_ValUOMxRand</f>
        <v/>
      </c>
      <c r="AV31" s="14" t="str">
        <f>PG_ValRand</f>
        <v/>
      </c>
      <c r="AW31" s="15" t="str">
        <f>PG_ValRand</f>
        <v/>
      </c>
      <c r="AX31" s="16" t="str">
        <f>PG_ValRand</f>
        <v/>
      </c>
      <c r="AY31" s="11" t="str">
        <f>PG_ValUOMxRand</f>
        <v/>
      </c>
      <c r="AZ31" s="13" t="str">
        <f>PG_ValUOMxRand</f>
        <v/>
      </c>
    </row>
    <row r="32" spans="1:52" ht="15" customHeight="1">
      <c r="A32" s="65"/>
      <c r="B32" s="17"/>
      <c r="C32" s="10"/>
      <c r="D32" s="11"/>
      <c r="E32" s="12"/>
      <c r="F32" s="12"/>
      <c r="G32" s="12"/>
      <c r="H32" s="13"/>
      <c r="I32" s="14"/>
      <c r="J32" s="15"/>
      <c r="K32" s="16"/>
      <c r="L32" s="11"/>
      <c r="M32" s="13"/>
      <c r="N32" s="30"/>
      <c r="O32" s="17"/>
      <c r="P32" s="10"/>
      <c r="Q32" s="11"/>
      <c r="R32" s="12"/>
      <c r="S32" s="12"/>
      <c r="T32" s="12"/>
      <c r="U32" s="13"/>
      <c r="V32" s="14"/>
      <c r="W32" s="15"/>
      <c r="X32" s="16"/>
      <c r="Y32" s="11"/>
      <c r="Z32" s="13"/>
      <c r="AA32" s="31"/>
      <c r="AB32" s="17" t="str">
        <f>PG_ConstNmRout</f>
        <v/>
      </c>
      <c r="AC32" s="10" t="str">
        <f>PG_ValUOMxRout</f>
        <v/>
      </c>
      <c r="AD32" s="11" t="str">
        <f>PG_ValUOMxRout</f>
        <v/>
      </c>
      <c r="AE32" s="12" t="str">
        <f>PG_ValUOMxRout</f>
        <v/>
      </c>
      <c r="AF32" s="12" t="str">
        <f>PG_ValUOMxRout</f>
        <v/>
      </c>
      <c r="AG32" s="12" t="str">
        <f>PG_ValUOMxRout</f>
        <v/>
      </c>
      <c r="AH32" s="13" t="str">
        <f>PG_ValUOMxRout</f>
        <v/>
      </c>
      <c r="AI32" s="14" t="str">
        <f>PG_ValRout</f>
        <v/>
      </c>
      <c r="AJ32" s="15" t="str">
        <f>PG_ValRout</f>
        <v/>
      </c>
      <c r="AK32" s="16" t="str">
        <f>PG_ValRout</f>
        <v/>
      </c>
      <c r="AL32" s="11" t="str">
        <f>PG_ValUOMxRout</f>
        <v/>
      </c>
      <c r="AM32" s="13" t="str">
        <f>PG_ValUOMxRout</f>
        <v/>
      </c>
      <c r="AN32" s="30"/>
      <c r="AO32" s="17" t="str">
        <f>PG_ConstNmRand</f>
        <v/>
      </c>
      <c r="AP32" s="10" t="str">
        <f>PG_ValUOMxRand</f>
        <v/>
      </c>
      <c r="AQ32" s="11" t="str">
        <f>PG_ValUOMxRand</f>
        <v/>
      </c>
      <c r="AR32" s="12" t="str">
        <f>PG_ValUOMxRand</f>
        <v/>
      </c>
      <c r="AS32" s="12" t="str">
        <f>PG_ValUOMxRand</f>
        <v/>
      </c>
      <c r="AT32" s="12" t="str">
        <f>PG_ValUOMxRand</f>
        <v/>
      </c>
      <c r="AU32" s="13" t="str">
        <f>PG_ValUOMxRand</f>
        <v/>
      </c>
      <c r="AV32" s="14" t="str">
        <f>PG_ValRand</f>
        <v/>
      </c>
      <c r="AW32" s="15" t="str">
        <f>PG_ValRand</f>
        <v/>
      </c>
      <c r="AX32" s="16" t="str">
        <f>PG_ValRand</f>
        <v/>
      </c>
      <c r="AY32" s="11" t="str">
        <f>PG_ValUOMxRand</f>
        <v/>
      </c>
      <c r="AZ32" s="13" t="str">
        <f>PG_ValUOMxRand</f>
        <v/>
      </c>
    </row>
    <row r="33" spans="1:52" ht="15" customHeight="1">
      <c r="A33" s="65"/>
      <c r="B33" s="17"/>
      <c r="C33" s="10"/>
      <c r="D33" s="11"/>
      <c r="E33" s="12"/>
      <c r="F33" s="12"/>
      <c r="G33" s="12"/>
      <c r="H33" s="13"/>
      <c r="I33" s="14"/>
      <c r="J33" s="15"/>
      <c r="K33" s="16"/>
      <c r="L33" s="11"/>
      <c r="M33" s="13"/>
      <c r="N33" s="30"/>
      <c r="O33" s="17"/>
      <c r="P33" s="10"/>
      <c r="Q33" s="11"/>
      <c r="R33" s="12"/>
      <c r="S33" s="12"/>
      <c r="T33" s="12"/>
      <c r="U33" s="13"/>
      <c r="V33" s="14"/>
      <c r="W33" s="15"/>
      <c r="X33" s="16"/>
      <c r="Y33" s="11"/>
      <c r="Z33" s="13"/>
      <c r="AA33" s="31"/>
      <c r="AB33" s="17" t="str">
        <f>PG_ConstNmRout</f>
        <v/>
      </c>
      <c r="AC33" s="10" t="str">
        <f>PG_ValUOMxRout</f>
        <v/>
      </c>
      <c r="AD33" s="11" t="str">
        <f>PG_ValUOMxRout</f>
        <v/>
      </c>
      <c r="AE33" s="12" t="str">
        <f>PG_ValUOMxRout</f>
        <v/>
      </c>
      <c r="AF33" s="12" t="str">
        <f>PG_ValUOMxRout</f>
        <v/>
      </c>
      <c r="AG33" s="12" t="str">
        <f>PG_ValUOMxRout</f>
        <v/>
      </c>
      <c r="AH33" s="13" t="str">
        <f>PG_ValUOMxRout</f>
        <v/>
      </c>
      <c r="AI33" s="14" t="str">
        <f>PG_ValRout</f>
        <v/>
      </c>
      <c r="AJ33" s="15" t="str">
        <f>PG_ValRout</f>
        <v/>
      </c>
      <c r="AK33" s="16" t="str">
        <f>PG_ValRout</f>
        <v/>
      </c>
      <c r="AL33" s="11" t="str">
        <f>PG_ValUOMxRout</f>
        <v/>
      </c>
      <c r="AM33" s="13" t="str">
        <f>PG_ValUOMxRout</f>
        <v/>
      </c>
      <c r="AN33" s="30"/>
      <c r="AO33" s="17" t="str">
        <f>PG_ConstNmRand</f>
        <v/>
      </c>
      <c r="AP33" s="10" t="str">
        <f>PG_ValUOMxRand</f>
        <v/>
      </c>
      <c r="AQ33" s="11" t="str">
        <f>PG_ValUOMxRand</f>
        <v/>
      </c>
      <c r="AR33" s="12" t="str">
        <f>PG_ValUOMxRand</f>
        <v/>
      </c>
      <c r="AS33" s="12" t="str">
        <f>PG_ValUOMxRand</f>
        <v/>
      </c>
      <c r="AT33" s="12" t="str">
        <f>PG_ValUOMxRand</f>
        <v/>
      </c>
      <c r="AU33" s="13" t="str">
        <f>PG_ValUOMxRand</f>
        <v/>
      </c>
      <c r="AV33" s="14" t="str">
        <f>PG_ValRand</f>
        <v/>
      </c>
      <c r="AW33" s="15" t="str">
        <f>PG_ValRand</f>
        <v/>
      </c>
      <c r="AX33" s="16" t="str">
        <f>PG_ValRand</f>
        <v/>
      </c>
      <c r="AY33" s="11" t="str">
        <f>PG_ValUOMxRand</f>
        <v/>
      </c>
      <c r="AZ33" s="13" t="str">
        <f>PG_ValUOMxRand</f>
        <v/>
      </c>
    </row>
    <row r="34" spans="1:52" ht="15" customHeight="1">
      <c r="A34" s="65"/>
      <c r="B34" s="17"/>
      <c r="C34" s="10"/>
      <c r="D34" s="11"/>
      <c r="E34" s="12"/>
      <c r="F34" s="12"/>
      <c r="G34" s="12"/>
      <c r="H34" s="13"/>
      <c r="I34" s="14"/>
      <c r="J34" s="15"/>
      <c r="K34" s="16"/>
      <c r="L34" s="11"/>
      <c r="M34" s="13"/>
      <c r="N34" s="30"/>
      <c r="O34" s="17"/>
      <c r="P34" s="10"/>
      <c r="Q34" s="11"/>
      <c r="R34" s="12"/>
      <c r="S34" s="12"/>
      <c r="T34" s="12"/>
      <c r="U34" s="13"/>
      <c r="V34" s="14"/>
      <c r="W34" s="15"/>
      <c r="X34" s="16"/>
      <c r="Y34" s="11"/>
      <c r="Z34" s="13"/>
      <c r="AA34" s="31"/>
      <c r="AB34" s="17" t="str">
        <f>PG_ConstNmRout</f>
        <v/>
      </c>
      <c r="AC34" s="10" t="str">
        <f>PG_ValUOMxRout</f>
        <v/>
      </c>
      <c r="AD34" s="11" t="str">
        <f>PG_ValUOMxRout</f>
        <v/>
      </c>
      <c r="AE34" s="12" t="str">
        <f>PG_ValUOMxRout</f>
        <v/>
      </c>
      <c r="AF34" s="12" t="str">
        <f>PG_ValUOMxRout</f>
        <v/>
      </c>
      <c r="AG34" s="12" t="str">
        <f>PG_ValUOMxRout</f>
        <v/>
      </c>
      <c r="AH34" s="13" t="str">
        <f>PG_ValUOMxRout</f>
        <v/>
      </c>
      <c r="AI34" s="14" t="str">
        <f>PG_ValRout</f>
        <v/>
      </c>
      <c r="AJ34" s="15" t="str">
        <f>PG_ValRout</f>
        <v/>
      </c>
      <c r="AK34" s="16" t="str">
        <f>PG_ValRout</f>
        <v/>
      </c>
      <c r="AL34" s="11" t="str">
        <f>PG_ValUOMxRout</f>
        <v/>
      </c>
      <c r="AM34" s="13" t="str">
        <f>PG_ValUOMxRout</f>
        <v/>
      </c>
      <c r="AN34" s="30"/>
      <c r="AO34" s="17" t="str">
        <f>PG_ConstNmRand</f>
        <v/>
      </c>
      <c r="AP34" s="10" t="str">
        <f>PG_ValUOMxRand</f>
        <v/>
      </c>
      <c r="AQ34" s="11" t="str">
        <f>PG_ValUOMxRand</f>
        <v/>
      </c>
      <c r="AR34" s="12" t="str">
        <f>PG_ValUOMxRand</f>
        <v/>
      </c>
      <c r="AS34" s="12" t="str">
        <f>PG_ValUOMxRand</f>
        <v/>
      </c>
      <c r="AT34" s="12" t="str">
        <f>PG_ValUOMxRand</f>
        <v/>
      </c>
      <c r="AU34" s="13" t="str">
        <f>PG_ValUOMxRand</f>
        <v/>
      </c>
      <c r="AV34" s="14" t="str">
        <f>PG_ValRand</f>
        <v/>
      </c>
      <c r="AW34" s="15" t="str">
        <f>PG_ValRand</f>
        <v/>
      </c>
      <c r="AX34" s="16" t="str">
        <f>PG_ValRand</f>
        <v/>
      </c>
      <c r="AY34" s="11" t="str">
        <f>PG_ValUOMxRand</f>
        <v/>
      </c>
      <c r="AZ34" s="13" t="str">
        <f>PG_ValUOMxRand</f>
        <v/>
      </c>
    </row>
    <row r="35" spans="1:52" ht="15" customHeight="1">
      <c r="A35" s="65"/>
      <c r="B35" s="17"/>
      <c r="C35" s="10"/>
      <c r="D35" s="11"/>
      <c r="E35" s="12"/>
      <c r="F35" s="12"/>
      <c r="G35" s="12"/>
      <c r="H35" s="13"/>
      <c r="I35" s="14"/>
      <c r="J35" s="15"/>
      <c r="K35" s="16"/>
      <c r="L35" s="11"/>
      <c r="M35" s="13"/>
      <c r="N35" s="30"/>
      <c r="O35" s="17"/>
      <c r="P35" s="10"/>
      <c r="Q35" s="11"/>
      <c r="R35" s="12"/>
      <c r="S35" s="12"/>
      <c r="T35" s="12"/>
      <c r="U35" s="13"/>
      <c r="V35" s="14"/>
      <c r="W35" s="15"/>
      <c r="X35" s="16"/>
      <c r="Y35" s="11"/>
      <c r="Z35" s="13"/>
      <c r="AA35" s="31"/>
      <c r="AB35" s="17" t="str">
        <f>PG_ConstNmRout</f>
        <v/>
      </c>
      <c r="AC35" s="10" t="str">
        <f>PG_ValUOMxRout</f>
        <v/>
      </c>
      <c r="AD35" s="11" t="str">
        <f>PG_ValUOMxRout</f>
        <v/>
      </c>
      <c r="AE35" s="12" t="str">
        <f>PG_ValUOMxRout</f>
        <v/>
      </c>
      <c r="AF35" s="12" t="str">
        <f>PG_ValUOMxRout</f>
        <v/>
      </c>
      <c r="AG35" s="12" t="str">
        <f>PG_ValUOMxRout</f>
        <v/>
      </c>
      <c r="AH35" s="13" t="str">
        <f>PG_ValUOMxRout</f>
        <v/>
      </c>
      <c r="AI35" s="14" t="str">
        <f>PG_ValRout</f>
        <v/>
      </c>
      <c r="AJ35" s="15" t="str">
        <f>PG_ValRout</f>
        <v/>
      </c>
      <c r="AK35" s="16" t="str">
        <f>PG_ValRout</f>
        <v/>
      </c>
      <c r="AL35" s="11" t="str">
        <f>PG_ValUOMxRout</f>
        <v/>
      </c>
      <c r="AM35" s="13" t="str">
        <f>PG_ValUOMxRout</f>
        <v/>
      </c>
      <c r="AN35" s="30"/>
      <c r="AO35" s="17" t="str">
        <f>PG_ConstNmRand</f>
        <v/>
      </c>
      <c r="AP35" s="10" t="str">
        <f>PG_ValUOMxRand</f>
        <v/>
      </c>
      <c r="AQ35" s="11" t="str">
        <f>PG_ValUOMxRand</f>
        <v/>
      </c>
      <c r="AR35" s="12" t="str">
        <f>PG_ValUOMxRand</f>
        <v/>
      </c>
      <c r="AS35" s="12" t="str">
        <f>PG_ValUOMxRand</f>
        <v/>
      </c>
      <c r="AT35" s="12" t="str">
        <f>PG_ValUOMxRand</f>
        <v/>
      </c>
      <c r="AU35" s="13" t="str">
        <f>PG_ValUOMxRand</f>
        <v/>
      </c>
      <c r="AV35" s="14" t="str">
        <f>PG_ValRand</f>
        <v/>
      </c>
      <c r="AW35" s="15" t="str">
        <f>PG_ValRand</f>
        <v/>
      </c>
      <c r="AX35" s="16" t="str">
        <f>PG_ValRand</f>
        <v/>
      </c>
      <c r="AY35" s="11" t="str">
        <f>PG_ValUOMxRand</f>
        <v/>
      </c>
      <c r="AZ35" s="13" t="str">
        <f>PG_ValUOMxRand</f>
        <v/>
      </c>
    </row>
    <row r="36" spans="1:52" ht="15" customHeight="1">
      <c r="A36" s="65"/>
      <c r="B36" s="17"/>
      <c r="C36" s="10"/>
      <c r="D36" s="11"/>
      <c r="E36" s="12"/>
      <c r="F36" s="12"/>
      <c r="G36" s="12"/>
      <c r="H36" s="13"/>
      <c r="I36" s="14"/>
      <c r="J36" s="15"/>
      <c r="K36" s="16"/>
      <c r="L36" s="11"/>
      <c r="M36" s="13"/>
      <c r="N36" s="30"/>
      <c r="O36" s="17"/>
      <c r="P36" s="10"/>
      <c r="Q36" s="11"/>
      <c r="R36" s="12"/>
      <c r="S36" s="12"/>
      <c r="T36" s="12"/>
      <c r="U36" s="13"/>
      <c r="V36" s="14"/>
      <c r="W36" s="15"/>
      <c r="X36" s="16"/>
      <c r="Y36" s="11"/>
      <c r="Z36" s="13"/>
      <c r="AA36" s="31"/>
      <c r="AB36" s="17" t="str">
        <f>PG_ConstNmRout</f>
        <v/>
      </c>
      <c r="AC36" s="10" t="str">
        <f>PG_ValUOMxRout</f>
        <v/>
      </c>
      <c r="AD36" s="11" t="str">
        <f>PG_ValUOMxRout</f>
        <v/>
      </c>
      <c r="AE36" s="12" t="str">
        <f>PG_ValUOMxRout</f>
        <v/>
      </c>
      <c r="AF36" s="12" t="str">
        <f>PG_ValUOMxRout</f>
        <v/>
      </c>
      <c r="AG36" s="12" t="str">
        <f>PG_ValUOMxRout</f>
        <v/>
      </c>
      <c r="AH36" s="13" t="str">
        <f>PG_ValUOMxRout</f>
        <v/>
      </c>
      <c r="AI36" s="14" t="str">
        <f>PG_ValRout</f>
        <v/>
      </c>
      <c r="AJ36" s="15" t="str">
        <f>PG_ValRout</f>
        <v/>
      </c>
      <c r="AK36" s="16" t="str">
        <f>PG_ValRout</f>
        <v/>
      </c>
      <c r="AL36" s="11" t="str">
        <f>PG_ValUOMxRout</f>
        <v/>
      </c>
      <c r="AM36" s="13" t="str">
        <f>PG_ValUOMxRout</f>
        <v/>
      </c>
      <c r="AN36" s="30"/>
      <c r="AO36" s="17" t="str">
        <f>PG_ConstNmRand</f>
        <v/>
      </c>
      <c r="AP36" s="10" t="str">
        <f>PG_ValUOMxRand</f>
        <v/>
      </c>
      <c r="AQ36" s="11" t="str">
        <f>PG_ValUOMxRand</f>
        <v/>
      </c>
      <c r="AR36" s="12" t="str">
        <f>PG_ValUOMxRand</f>
        <v/>
      </c>
      <c r="AS36" s="12" t="str">
        <f>PG_ValUOMxRand</f>
        <v/>
      </c>
      <c r="AT36" s="12" t="str">
        <f>PG_ValUOMxRand</f>
        <v/>
      </c>
      <c r="AU36" s="13" t="str">
        <f>PG_ValUOMxRand</f>
        <v/>
      </c>
      <c r="AV36" s="14" t="str">
        <f>PG_ValRand</f>
        <v/>
      </c>
      <c r="AW36" s="15" t="str">
        <f>PG_ValRand</f>
        <v/>
      </c>
      <c r="AX36" s="16" t="str">
        <f>PG_ValRand</f>
        <v/>
      </c>
      <c r="AY36" s="11" t="str">
        <f>PG_ValUOMxRand</f>
        <v/>
      </c>
      <c r="AZ36" s="13" t="str">
        <f>PG_ValUOMxRand</f>
        <v/>
      </c>
    </row>
    <row r="37" spans="1:52" ht="15" customHeight="1">
      <c r="A37" s="65"/>
      <c r="B37" s="17"/>
      <c r="C37" s="10"/>
      <c r="D37" s="11"/>
      <c r="E37" s="12"/>
      <c r="F37" s="12"/>
      <c r="G37" s="12"/>
      <c r="H37" s="13"/>
      <c r="I37" s="14"/>
      <c r="J37" s="15"/>
      <c r="K37" s="16"/>
      <c r="L37" s="11"/>
      <c r="M37" s="13"/>
      <c r="N37" s="30"/>
      <c r="O37" s="17"/>
      <c r="P37" s="10"/>
      <c r="Q37" s="11"/>
      <c r="R37" s="12"/>
      <c r="S37" s="12"/>
      <c r="T37" s="12"/>
      <c r="U37" s="13"/>
      <c r="V37" s="14"/>
      <c r="W37" s="15"/>
      <c r="X37" s="16"/>
      <c r="Y37" s="11"/>
      <c r="Z37" s="13"/>
      <c r="AA37" s="31"/>
      <c r="AB37" s="17" t="str">
        <f>PG_ConstNmRout</f>
        <v/>
      </c>
      <c r="AC37" s="10" t="str">
        <f>PG_ValUOMxRout</f>
        <v/>
      </c>
      <c r="AD37" s="11" t="str">
        <f>PG_ValUOMxRout</f>
        <v/>
      </c>
      <c r="AE37" s="12" t="str">
        <f>PG_ValUOMxRout</f>
        <v/>
      </c>
      <c r="AF37" s="12" t="str">
        <f>PG_ValUOMxRout</f>
        <v/>
      </c>
      <c r="AG37" s="12" t="str">
        <f>PG_ValUOMxRout</f>
        <v/>
      </c>
      <c r="AH37" s="13" t="str">
        <f>PG_ValUOMxRout</f>
        <v/>
      </c>
      <c r="AI37" s="14" t="str">
        <f>PG_ValRout</f>
        <v/>
      </c>
      <c r="AJ37" s="15" t="s">
        <v>102</v>
      </c>
      <c r="AK37" s="16" t="str">
        <f>PG_ValRout</f>
        <v/>
      </c>
      <c r="AL37" s="11" t="str">
        <f>PG_ValUOMxRout</f>
        <v/>
      </c>
      <c r="AM37" s="13" t="str">
        <f>PG_ValUOMxRout</f>
        <v/>
      </c>
      <c r="AN37" s="30"/>
      <c r="AO37" s="17" t="str">
        <f>PG_ConstNmRand</f>
        <v/>
      </c>
      <c r="AP37" s="10" t="str">
        <f>PG_ValUOMxRand</f>
        <v/>
      </c>
      <c r="AQ37" s="11" t="str">
        <f>PG_ValUOMxRand</f>
        <v/>
      </c>
      <c r="AR37" s="12" t="str">
        <f>PG_ValUOMxRand</f>
        <v/>
      </c>
      <c r="AS37" s="12" t="str">
        <f>PG_ValUOMxRand</f>
        <v/>
      </c>
      <c r="AT37" s="12" t="str">
        <f>PG_ValUOMxRand</f>
        <v/>
      </c>
      <c r="AU37" s="13" t="str">
        <f>PG_ValUOMxRand</f>
        <v/>
      </c>
      <c r="AV37" s="14" t="str">
        <f>PG_ValRand</f>
        <v/>
      </c>
      <c r="AW37" s="15" t="str">
        <f>PG_ValRand</f>
        <v/>
      </c>
      <c r="AX37" s="16" t="str">
        <f>PG_ValRand</f>
        <v/>
      </c>
      <c r="AY37" s="11" t="str">
        <f>PG_ValUOMxRand</f>
        <v/>
      </c>
      <c r="AZ37" s="13" t="str">
        <f>PG_ValUOMxRand</f>
        <v/>
      </c>
    </row>
    <row r="38" spans="1:52" ht="15" customHeight="1">
      <c r="A38" s="65"/>
      <c r="B38" s="17"/>
      <c r="C38" s="10"/>
      <c r="D38" s="11"/>
      <c r="E38" s="12"/>
      <c r="F38" s="12"/>
      <c r="G38" s="12"/>
      <c r="H38" s="13"/>
      <c r="I38" s="14"/>
      <c r="J38" s="15"/>
      <c r="K38" s="16"/>
      <c r="L38" s="11"/>
      <c r="M38" s="13"/>
      <c r="N38" s="30"/>
      <c r="O38" s="17"/>
      <c r="P38" s="10"/>
      <c r="Q38" s="11"/>
      <c r="R38" s="12"/>
      <c r="S38" s="12"/>
      <c r="T38" s="12"/>
      <c r="U38" s="13"/>
      <c r="V38" s="14"/>
      <c r="W38" s="15"/>
      <c r="X38" s="16"/>
      <c r="Y38" s="11"/>
      <c r="Z38" s="13"/>
      <c r="AA38" s="31"/>
      <c r="AB38" s="17" t="str">
        <f>PG_ConstNmRout</f>
        <v/>
      </c>
      <c r="AC38" s="10" t="str">
        <f>PG_ValUOMxRout</f>
        <v/>
      </c>
      <c r="AD38" s="11" t="str">
        <f>PG_ValUOMxRout</f>
        <v/>
      </c>
      <c r="AE38" s="12" t="str">
        <f>PG_ValUOMxRout</f>
        <v/>
      </c>
      <c r="AF38" s="12" t="str">
        <f>PG_ValUOMxRout</f>
        <v/>
      </c>
      <c r="AG38" s="12" t="str">
        <f>PG_ValUOMxRout</f>
        <v/>
      </c>
      <c r="AH38" s="13" t="str">
        <f>PG_ValUOMxRout</f>
        <v/>
      </c>
      <c r="AI38" s="14" t="str">
        <f>PG_ValRout</f>
        <v/>
      </c>
      <c r="AJ38" s="15" t="str">
        <f>PG_ValRout</f>
        <v/>
      </c>
      <c r="AK38" s="16" t="str">
        <f>PG_ValRout</f>
        <v/>
      </c>
      <c r="AL38" s="11" t="str">
        <f>PG_ValUOMxRout</f>
        <v/>
      </c>
      <c r="AM38" s="13" t="str">
        <f>PG_ValUOMxRout</f>
        <v/>
      </c>
      <c r="AN38" s="30"/>
      <c r="AO38" s="17" t="str">
        <f>PG_ConstNmRand</f>
        <v/>
      </c>
      <c r="AP38" s="10" t="str">
        <f>PG_ValUOMxRand</f>
        <v/>
      </c>
      <c r="AQ38" s="11" t="str">
        <f>PG_ValUOMxRand</f>
        <v/>
      </c>
      <c r="AR38" s="12" t="str">
        <f>PG_ValUOMxRand</f>
        <v/>
      </c>
      <c r="AS38" s="12" t="str">
        <f>PG_ValUOMxRand</f>
        <v/>
      </c>
      <c r="AT38" s="12" t="str">
        <f>PG_ValUOMxRand</f>
        <v/>
      </c>
      <c r="AU38" s="13" t="str">
        <f>PG_ValUOMxRand</f>
        <v/>
      </c>
      <c r="AV38" s="14" t="str">
        <f>PG_ValRand</f>
        <v/>
      </c>
      <c r="AW38" s="15" t="str">
        <f>PG_ValRand</f>
        <v/>
      </c>
      <c r="AX38" s="16" t="str">
        <f>PG_ValRand</f>
        <v/>
      </c>
      <c r="AY38" s="11" t="str">
        <f>PG_ValUOMxRand</f>
        <v/>
      </c>
      <c r="AZ38" s="13" t="str">
        <f>PG_ValUOMxRand</f>
        <v/>
      </c>
    </row>
    <row r="39" spans="1:52" ht="15" customHeight="1">
      <c r="A39" s="65"/>
      <c r="B39" s="17"/>
      <c r="C39" s="10"/>
      <c r="D39" s="11"/>
      <c r="E39" s="12"/>
      <c r="F39" s="12"/>
      <c r="G39" s="12"/>
      <c r="H39" s="13"/>
      <c r="I39" s="14"/>
      <c r="J39" s="15"/>
      <c r="K39" s="16"/>
      <c r="L39" s="11"/>
      <c r="M39" s="13"/>
      <c r="N39" s="30"/>
      <c r="O39" s="17"/>
      <c r="P39" s="10"/>
      <c r="Q39" s="11"/>
      <c r="R39" s="12"/>
      <c r="S39" s="12"/>
      <c r="T39" s="12"/>
      <c r="U39" s="13"/>
      <c r="V39" s="14"/>
      <c r="W39" s="15"/>
      <c r="X39" s="16"/>
      <c r="Y39" s="11"/>
      <c r="Z39" s="13"/>
      <c r="AA39" s="31"/>
      <c r="AB39" s="17" t="str">
        <f>PG_ConstNmRout</f>
        <v/>
      </c>
      <c r="AC39" s="10" t="str">
        <f>PG_ValUOMxRout</f>
        <v/>
      </c>
      <c r="AD39" s="11" t="str">
        <f>PG_ValUOMxRout</f>
        <v/>
      </c>
      <c r="AE39" s="12" t="str">
        <f>PG_ValUOMxRout</f>
        <v/>
      </c>
      <c r="AF39" s="12" t="str">
        <f>PG_ValUOMxRout</f>
        <v/>
      </c>
      <c r="AG39" s="12" t="str">
        <f>PG_ValUOMxRout</f>
        <v/>
      </c>
      <c r="AH39" s="13" t="str">
        <f>PG_ValUOMxRout</f>
        <v/>
      </c>
      <c r="AI39" s="14" t="str">
        <f>PG_ValRout</f>
        <v/>
      </c>
      <c r="AJ39" s="15" t="str">
        <f>PG_ValRout</f>
        <v/>
      </c>
      <c r="AK39" s="16" t="str">
        <f>PG_ValRout</f>
        <v/>
      </c>
      <c r="AL39" s="11" t="str">
        <f>PG_ValUOMxRout</f>
        <v/>
      </c>
      <c r="AM39" s="13" t="str">
        <f>PG_ValUOMxRout</f>
        <v/>
      </c>
      <c r="AN39" s="30"/>
      <c r="AO39" s="17" t="str">
        <f>PG_ConstNmRand</f>
        <v/>
      </c>
      <c r="AP39" s="10" t="str">
        <f>PG_ValUOMxRand</f>
        <v/>
      </c>
      <c r="AQ39" s="11" t="str">
        <f>PG_ValUOMxRand</f>
        <v/>
      </c>
      <c r="AR39" s="12" t="str">
        <f>PG_ValUOMxRand</f>
        <v/>
      </c>
      <c r="AS39" s="12" t="str">
        <f>PG_ValUOMxRand</f>
        <v/>
      </c>
      <c r="AT39" s="12" t="str">
        <f>PG_ValUOMxRand</f>
        <v/>
      </c>
      <c r="AU39" s="13" t="str">
        <f>PG_ValUOMxRand</f>
        <v/>
      </c>
      <c r="AV39" s="14" t="str">
        <f>PG_ValRand</f>
        <v/>
      </c>
      <c r="AW39" s="15" t="str">
        <f>PG_ValRand</f>
        <v/>
      </c>
      <c r="AX39" s="16" t="str">
        <f>PG_ValRand</f>
        <v/>
      </c>
      <c r="AY39" s="11" t="str">
        <f>PG_ValUOMxRand</f>
        <v/>
      </c>
      <c r="AZ39" s="13" t="str">
        <f>PG_ValUOMxRand</f>
        <v/>
      </c>
    </row>
    <row r="40" spans="1:52" ht="15" customHeight="1">
      <c r="A40" s="65"/>
      <c r="B40" s="17"/>
      <c r="C40" s="10"/>
      <c r="D40" s="11"/>
      <c r="E40" s="12"/>
      <c r="F40" s="12"/>
      <c r="G40" s="12"/>
      <c r="H40" s="13"/>
      <c r="I40" s="14"/>
      <c r="J40" s="15"/>
      <c r="K40" s="16"/>
      <c r="L40" s="11"/>
      <c r="M40" s="13"/>
      <c r="N40" s="30"/>
      <c r="O40" s="17"/>
      <c r="P40" s="10"/>
      <c r="Q40" s="11"/>
      <c r="R40" s="12"/>
      <c r="S40" s="12"/>
      <c r="T40" s="12"/>
      <c r="U40" s="13"/>
      <c r="V40" s="14"/>
      <c r="W40" s="15"/>
      <c r="X40" s="16"/>
      <c r="Y40" s="11"/>
      <c r="Z40" s="13"/>
      <c r="AA40" s="31"/>
      <c r="AB40" s="17" t="str">
        <f>PG_ConstNmRout</f>
        <v/>
      </c>
      <c r="AC40" s="10" t="str">
        <f>PG_ValUOMxRout</f>
        <v/>
      </c>
      <c r="AD40" s="11" t="str">
        <f>PG_ValUOMxRout</f>
        <v/>
      </c>
      <c r="AE40" s="12" t="str">
        <f>PG_ValUOMxRout</f>
        <v/>
      </c>
      <c r="AF40" s="12" t="str">
        <f>PG_ValUOMxRout</f>
        <v/>
      </c>
      <c r="AG40" s="12" t="str">
        <f>PG_ValUOMxRout</f>
        <v/>
      </c>
      <c r="AH40" s="13" t="str">
        <f>PG_ValUOMxRout</f>
        <v/>
      </c>
      <c r="AI40" s="14" t="str">
        <f>PG_ValRout</f>
        <v/>
      </c>
      <c r="AJ40" s="15" t="str">
        <f>PG_ValRout</f>
        <v/>
      </c>
      <c r="AK40" s="16" t="str">
        <f>PG_ValRout</f>
        <v/>
      </c>
      <c r="AL40" s="11" t="str">
        <f>PG_ValUOMxRout</f>
        <v/>
      </c>
      <c r="AM40" s="13" t="str">
        <f>PG_ValUOMxRout</f>
        <v/>
      </c>
      <c r="AN40" s="30"/>
      <c r="AO40" s="17" t="str">
        <f>PG_ConstNmRand</f>
        <v/>
      </c>
      <c r="AP40" s="10" t="str">
        <f>PG_ValUOMxRand</f>
        <v/>
      </c>
      <c r="AQ40" s="11" t="str">
        <f>PG_ValUOMxRand</f>
        <v/>
      </c>
      <c r="AR40" s="12" t="str">
        <f>PG_ValUOMxRand</f>
        <v/>
      </c>
      <c r="AS40" s="12" t="str">
        <f>PG_ValUOMxRand</f>
        <v/>
      </c>
      <c r="AT40" s="12" t="str">
        <f>PG_ValUOMxRand</f>
        <v/>
      </c>
      <c r="AU40" s="13" t="str">
        <f>PG_ValUOMxRand</f>
        <v/>
      </c>
      <c r="AV40" s="14" t="str">
        <f>PG_ValRand</f>
        <v/>
      </c>
      <c r="AW40" s="15" t="str">
        <f>PG_ValRand</f>
        <v/>
      </c>
      <c r="AX40" s="16" t="str">
        <f>PG_ValRand</f>
        <v/>
      </c>
      <c r="AY40" s="11" t="str">
        <f>PG_ValUOMxRand</f>
        <v/>
      </c>
      <c r="AZ40" s="13" t="str">
        <f>PG_ValUOMxRand</f>
        <v/>
      </c>
    </row>
    <row r="41" spans="1:52" ht="15" customHeight="1">
      <c r="A41" s="65"/>
      <c r="B41" s="17"/>
      <c r="C41" s="10"/>
      <c r="D41" s="11"/>
      <c r="E41" s="12"/>
      <c r="F41" s="12"/>
      <c r="G41" s="12"/>
      <c r="H41" s="13"/>
      <c r="I41" s="14"/>
      <c r="J41" s="15"/>
      <c r="K41" s="16"/>
      <c r="L41" s="11"/>
      <c r="M41" s="13"/>
      <c r="N41" s="30"/>
      <c r="O41" s="17"/>
      <c r="P41" s="10"/>
      <c r="Q41" s="11"/>
      <c r="R41" s="12"/>
      <c r="S41" s="12"/>
      <c r="T41" s="12"/>
      <c r="U41" s="13"/>
      <c r="V41" s="14"/>
      <c r="W41" s="15"/>
      <c r="X41" s="16"/>
      <c r="Y41" s="11"/>
      <c r="Z41" s="13"/>
      <c r="AA41" s="31"/>
      <c r="AB41" s="17" t="str">
        <f>PG_ConstNmRout</f>
        <v/>
      </c>
      <c r="AC41" s="10" t="str">
        <f>PG_ValUOMxRout</f>
        <v/>
      </c>
      <c r="AD41" s="11" t="str">
        <f>PG_ValUOMxRout</f>
        <v/>
      </c>
      <c r="AE41" s="12" t="str">
        <f>PG_ValUOMxRout</f>
        <v/>
      </c>
      <c r="AF41" s="12" t="str">
        <f>PG_ValUOMxRout</f>
        <v/>
      </c>
      <c r="AG41" s="12" t="str">
        <f>PG_ValUOMxRout</f>
        <v/>
      </c>
      <c r="AH41" s="13" t="str">
        <f>PG_ValUOMxRout</f>
        <v/>
      </c>
      <c r="AI41" s="14" t="str">
        <f>PG_ValRout</f>
        <v/>
      </c>
      <c r="AJ41" s="15" t="str">
        <f>PG_ValRout</f>
        <v/>
      </c>
      <c r="AK41" s="16" t="str">
        <f>PG_ValRout</f>
        <v/>
      </c>
      <c r="AL41" s="11" t="str">
        <f>PG_ValUOMxRout</f>
        <v/>
      </c>
      <c r="AM41" s="13" t="str">
        <f>PG_ValUOMxRout</f>
        <v/>
      </c>
      <c r="AN41" s="30"/>
      <c r="AO41" s="17" t="str">
        <f>PG_ConstNmRand</f>
        <v/>
      </c>
      <c r="AP41" s="10" t="str">
        <f>PG_ValUOMxRand</f>
        <v/>
      </c>
      <c r="AQ41" s="11" t="str">
        <f>PG_ValUOMxRand</f>
        <v/>
      </c>
      <c r="AR41" s="12" t="str">
        <f>PG_ValUOMxRand</f>
        <v/>
      </c>
      <c r="AS41" s="12" t="str">
        <f>PG_ValUOMxRand</f>
        <v/>
      </c>
      <c r="AT41" s="12" t="str">
        <f>PG_ValUOMxRand</f>
        <v/>
      </c>
      <c r="AU41" s="13" t="str">
        <f>PG_ValUOMxRand</f>
        <v/>
      </c>
      <c r="AV41" s="14" t="str">
        <f>PG_ValRand</f>
        <v/>
      </c>
      <c r="AW41" s="15" t="str">
        <f>PG_ValRand</f>
        <v/>
      </c>
      <c r="AX41" s="16" t="str">
        <f>PG_ValRand</f>
        <v/>
      </c>
      <c r="AY41" s="11" t="str">
        <f>PG_ValUOMxRand</f>
        <v/>
      </c>
      <c r="AZ41" s="13" t="str">
        <f>PG_ValUOMxRand</f>
        <v/>
      </c>
    </row>
    <row r="42" spans="1:52" ht="15" customHeight="1">
      <c r="A42" s="65"/>
      <c r="B42" s="17"/>
      <c r="C42" s="10"/>
      <c r="D42" s="11"/>
      <c r="E42" s="12"/>
      <c r="F42" s="12"/>
      <c r="G42" s="12"/>
      <c r="H42" s="13"/>
      <c r="I42" s="14"/>
      <c r="J42" s="15"/>
      <c r="K42" s="16"/>
      <c r="L42" s="11"/>
      <c r="M42" s="13"/>
      <c r="N42" s="30"/>
      <c r="O42" s="17"/>
      <c r="P42" s="10"/>
      <c r="Q42" s="11"/>
      <c r="R42" s="12"/>
      <c r="S42" s="12"/>
      <c r="T42" s="12"/>
      <c r="U42" s="13"/>
      <c r="V42" s="14"/>
      <c r="W42" s="15"/>
      <c r="X42" s="16"/>
      <c r="Y42" s="11"/>
      <c r="Z42" s="13"/>
      <c r="AA42" s="31"/>
      <c r="AB42" s="17" t="str">
        <f>PG_ConstNmRout</f>
        <v/>
      </c>
      <c r="AC42" s="10" t="str">
        <f>PG_ValUOMxRout</f>
        <v/>
      </c>
      <c r="AD42" s="11" t="str">
        <f>PG_ValUOMxRout</f>
        <v/>
      </c>
      <c r="AE42" s="12" t="str">
        <f>PG_ValUOMxRout</f>
        <v/>
      </c>
      <c r="AF42" s="12" t="str">
        <f>PG_ValUOMxRout</f>
        <v/>
      </c>
      <c r="AG42" s="12" t="str">
        <f>PG_ValUOMxRout</f>
        <v/>
      </c>
      <c r="AH42" s="13" t="str">
        <f>PG_ValUOMxRout</f>
        <v/>
      </c>
      <c r="AI42" s="14" t="str">
        <f>PG_ValRout</f>
        <v/>
      </c>
      <c r="AJ42" s="15" t="str">
        <f>PG_ValRout</f>
        <v/>
      </c>
      <c r="AK42" s="16" t="str">
        <f>PG_ValRout</f>
        <v/>
      </c>
      <c r="AL42" s="11" t="str">
        <f>PG_ValUOMxRout</f>
        <v/>
      </c>
      <c r="AM42" s="13" t="str">
        <f>PG_ValUOMxRout</f>
        <v/>
      </c>
      <c r="AN42" s="30"/>
      <c r="AO42" s="17" t="str">
        <f>PG_ConstNmRand</f>
        <v/>
      </c>
      <c r="AP42" s="10" t="str">
        <f>PG_ValUOMxRand</f>
        <v/>
      </c>
      <c r="AQ42" s="11" t="str">
        <f>PG_ValUOMxRand</f>
        <v/>
      </c>
      <c r="AR42" s="12" t="str">
        <f>PG_ValUOMxRand</f>
        <v/>
      </c>
      <c r="AS42" s="12" t="str">
        <f>PG_ValUOMxRand</f>
        <v/>
      </c>
      <c r="AT42" s="12" t="str">
        <f>PG_ValUOMxRand</f>
        <v/>
      </c>
      <c r="AU42" s="13" t="str">
        <f>PG_ValUOMxRand</f>
        <v/>
      </c>
      <c r="AV42" s="14" t="str">
        <f>PG_ValRand</f>
        <v/>
      </c>
      <c r="AW42" s="15" t="str">
        <f>PG_ValRand</f>
        <v/>
      </c>
      <c r="AX42" s="16" t="str">
        <f>PG_ValRand</f>
        <v/>
      </c>
      <c r="AY42" s="11" t="str">
        <f>PG_ValUOMxRand</f>
        <v/>
      </c>
      <c r="AZ42" s="13" t="str">
        <f>PG_ValUOMxRand</f>
        <v/>
      </c>
    </row>
    <row r="43" spans="1:52" ht="15" customHeight="1">
      <c r="A43" s="65"/>
      <c r="B43" s="17"/>
      <c r="C43" s="10"/>
      <c r="D43" s="11"/>
      <c r="E43" s="12"/>
      <c r="F43" s="12"/>
      <c r="G43" s="12"/>
      <c r="H43" s="13"/>
      <c r="I43" s="14"/>
      <c r="J43" s="15"/>
      <c r="K43" s="16"/>
      <c r="L43" s="11"/>
      <c r="M43" s="13"/>
      <c r="N43" s="30"/>
      <c r="O43" s="17"/>
      <c r="P43" s="10"/>
      <c r="Q43" s="11"/>
      <c r="R43" s="12"/>
      <c r="S43" s="12"/>
      <c r="T43" s="12"/>
      <c r="U43" s="13"/>
      <c r="V43" s="14"/>
      <c r="W43" s="15"/>
      <c r="X43" s="16"/>
      <c r="Y43" s="11"/>
      <c r="Z43" s="13"/>
      <c r="AA43" s="31"/>
      <c r="AB43" s="17" t="str">
        <f>PG_ConstNmRout</f>
        <v/>
      </c>
      <c r="AC43" s="10" t="str">
        <f>PG_ValUOMxRout</f>
        <v/>
      </c>
      <c r="AD43" s="11" t="str">
        <f>PG_ValUOMxRout</f>
        <v/>
      </c>
      <c r="AE43" s="12" t="str">
        <f>PG_ValUOMxRout</f>
        <v/>
      </c>
      <c r="AF43" s="12" t="str">
        <f>PG_ValUOMxRout</f>
        <v/>
      </c>
      <c r="AG43" s="12" t="str">
        <f>PG_ValUOMxRout</f>
        <v/>
      </c>
      <c r="AH43" s="13" t="str">
        <f>PG_ValUOMxRout</f>
        <v/>
      </c>
      <c r="AI43" s="14" t="str">
        <f>PG_ValRout</f>
        <v/>
      </c>
      <c r="AJ43" s="15" t="str">
        <f>PG_ValRout</f>
        <v/>
      </c>
      <c r="AK43" s="16" t="str">
        <f>PG_ValRout</f>
        <v/>
      </c>
      <c r="AL43" s="11" t="str">
        <f>PG_ValUOMxRout</f>
        <v/>
      </c>
      <c r="AM43" s="13" t="str">
        <f>PG_ValUOMxRout</f>
        <v/>
      </c>
      <c r="AN43" s="30"/>
      <c r="AO43" s="17" t="str">
        <f>PG_ConstNmRand</f>
        <v/>
      </c>
      <c r="AP43" s="10" t="str">
        <f>PG_ValUOMxRand</f>
        <v/>
      </c>
      <c r="AQ43" s="11" t="str">
        <f>PG_ValUOMxRand</f>
        <v/>
      </c>
      <c r="AR43" s="12" t="str">
        <f>PG_ValUOMxRand</f>
        <v/>
      </c>
      <c r="AS43" s="12" t="str">
        <f>PG_ValUOMxRand</f>
        <v/>
      </c>
      <c r="AT43" s="12" t="str">
        <f>PG_ValUOMxRand</f>
        <v/>
      </c>
      <c r="AU43" s="13" t="str">
        <f>PG_ValUOMxRand</f>
        <v/>
      </c>
      <c r="AV43" s="14" t="str">
        <f>PG_ValRand</f>
        <v/>
      </c>
      <c r="AW43" s="15" t="str">
        <f>PG_ValRand</f>
        <v/>
      </c>
      <c r="AX43" s="16" t="str">
        <f>PG_ValRand</f>
        <v/>
      </c>
      <c r="AY43" s="11" t="str">
        <f>PG_ValUOMxRand</f>
        <v/>
      </c>
      <c r="AZ43" s="13" t="str">
        <f>PG_ValUOMxRand</f>
        <v/>
      </c>
    </row>
    <row r="44" spans="1:52" ht="15" customHeight="1">
      <c r="A44" s="65"/>
      <c r="B44" s="17"/>
      <c r="C44" s="10"/>
      <c r="D44" s="11"/>
      <c r="E44" s="12"/>
      <c r="F44" s="12"/>
      <c r="G44" s="12"/>
      <c r="H44" s="13"/>
      <c r="I44" s="14"/>
      <c r="J44" s="15"/>
      <c r="K44" s="16"/>
      <c r="L44" s="11"/>
      <c r="M44" s="13"/>
      <c r="N44" s="30"/>
      <c r="O44" s="17"/>
      <c r="P44" s="10"/>
      <c r="Q44" s="11"/>
      <c r="R44" s="12"/>
      <c r="S44" s="12"/>
      <c r="T44" s="12"/>
      <c r="U44" s="13"/>
      <c r="V44" s="14"/>
      <c r="W44" s="15"/>
      <c r="X44" s="16"/>
      <c r="Y44" s="11"/>
      <c r="Z44" s="13"/>
      <c r="AA44" s="31"/>
      <c r="AB44" s="17" t="str">
        <f>PG_ConstNmRout</f>
        <v/>
      </c>
      <c r="AC44" s="10" t="str">
        <f>PG_ValUOMxRout</f>
        <v/>
      </c>
      <c r="AD44" s="11" t="str">
        <f>PG_ValUOMxRout</f>
        <v/>
      </c>
      <c r="AE44" s="12" t="str">
        <f>PG_ValUOMxRout</f>
        <v/>
      </c>
      <c r="AF44" s="12" t="str">
        <f>PG_ValUOMxRout</f>
        <v/>
      </c>
      <c r="AG44" s="12" t="str">
        <f>PG_ValUOMxRout</f>
        <v/>
      </c>
      <c r="AH44" s="13" t="str">
        <f>PG_ValUOMxRout</f>
        <v/>
      </c>
      <c r="AI44" s="14" t="str">
        <f>PG_ValRout</f>
        <v/>
      </c>
      <c r="AJ44" s="15" t="str">
        <f>PG_ValRout</f>
        <v/>
      </c>
      <c r="AK44" s="16" t="str">
        <f>PG_ValRout</f>
        <v/>
      </c>
      <c r="AL44" s="11" t="str">
        <f>PG_ValUOMxRout</f>
        <v/>
      </c>
      <c r="AM44" s="13" t="str">
        <f>PG_ValUOMxRout</f>
        <v/>
      </c>
      <c r="AN44" s="30"/>
      <c r="AO44" s="17" t="str">
        <f>PG_ConstNmRand</f>
        <v/>
      </c>
      <c r="AP44" s="10" t="str">
        <f>PG_ValUOMxRand</f>
        <v/>
      </c>
      <c r="AQ44" s="11" t="str">
        <f>PG_ValUOMxRand</f>
        <v/>
      </c>
      <c r="AR44" s="12" t="str">
        <f>PG_ValUOMxRand</f>
        <v/>
      </c>
      <c r="AS44" s="12" t="str">
        <f>PG_ValUOMxRand</f>
        <v/>
      </c>
      <c r="AT44" s="12" t="str">
        <f>PG_ValUOMxRand</f>
        <v/>
      </c>
      <c r="AU44" s="13" t="str">
        <f>PG_ValUOMxRand</f>
        <v/>
      </c>
      <c r="AV44" s="14" t="str">
        <f>PG_ValRand</f>
        <v/>
      </c>
      <c r="AW44" s="15" t="str">
        <f>PG_ValRand</f>
        <v/>
      </c>
      <c r="AX44" s="16" t="str">
        <f>PG_ValRand</f>
        <v/>
      </c>
      <c r="AY44" s="11" t="str">
        <f>PG_ValUOMxRand</f>
        <v/>
      </c>
      <c r="AZ44" s="13" t="str">
        <f>PG_ValUOMxRand</f>
        <v/>
      </c>
    </row>
    <row r="45" spans="1:52" ht="15" customHeight="1">
      <c r="A45" s="65"/>
      <c r="B45" s="17"/>
      <c r="C45" s="10"/>
      <c r="D45" s="11"/>
      <c r="E45" s="12"/>
      <c r="F45" s="12"/>
      <c r="G45" s="12"/>
      <c r="H45" s="13"/>
      <c r="I45" s="14"/>
      <c r="J45" s="15"/>
      <c r="K45" s="16"/>
      <c r="L45" s="11"/>
      <c r="M45" s="13"/>
      <c r="N45" s="30"/>
      <c r="O45" s="17"/>
      <c r="P45" s="10"/>
      <c r="Q45" s="11"/>
      <c r="R45" s="12"/>
      <c r="S45" s="12"/>
      <c r="T45" s="12"/>
      <c r="U45" s="13"/>
      <c r="V45" s="14"/>
      <c r="W45" s="15"/>
      <c r="X45" s="16"/>
      <c r="Y45" s="11"/>
      <c r="Z45" s="13"/>
      <c r="AA45" s="31"/>
      <c r="AB45" s="17" t="str">
        <f>PG_ConstNmRout</f>
        <v/>
      </c>
      <c r="AC45" s="10" t="str">
        <f>PG_ValUOMxRout</f>
        <v/>
      </c>
      <c r="AD45" s="11" t="str">
        <f>PG_ValUOMxRout</f>
        <v/>
      </c>
      <c r="AE45" s="12" t="str">
        <f>PG_ValUOMxRout</f>
        <v/>
      </c>
      <c r="AF45" s="12" t="str">
        <f>PG_ValUOMxRout</f>
        <v/>
      </c>
      <c r="AG45" s="12" t="str">
        <f>PG_ValUOMxRout</f>
        <v/>
      </c>
      <c r="AH45" s="13" t="str">
        <f>PG_ValUOMxRout</f>
        <v/>
      </c>
      <c r="AI45" s="14" t="str">
        <f>PG_ValRout</f>
        <v/>
      </c>
      <c r="AJ45" s="15" t="str">
        <f>PG_ValRout</f>
        <v/>
      </c>
      <c r="AK45" s="16" t="str">
        <f>PG_ValRout</f>
        <v/>
      </c>
      <c r="AL45" s="11" t="str">
        <f>PG_ValUOMxRout</f>
        <v/>
      </c>
      <c r="AM45" s="13" t="str">
        <f>PG_ValUOMxRout</f>
        <v/>
      </c>
      <c r="AN45" s="30"/>
      <c r="AO45" s="17" t="str">
        <f>PG_ConstNmRand</f>
        <v/>
      </c>
      <c r="AP45" s="10" t="str">
        <f>PG_ValUOMxRand</f>
        <v/>
      </c>
      <c r="AQ45" s="11" t="str">
        <f>PG_ValUOMxRand</f>
        <v/>
      </c>
      <c r="AR45" s="12" t="str">
        <f>PG_ValUOMxRand</f>
        <v/>
      </c>
      <c r="AS45" s="12" t="str">
        <f>PG_ValUOMxRand</f>
        <v/>
      </c>
      <c r="AT45" s="12" t="str">
        <f>PG_ValUOMxRand</f>
        <v/>
      </c>
      <c r="AU45" s="13" t="str">
        <f>PG_ValUOMxRand</f>
        <v/>
      </c>
      <c r="AV45" s="14" t="str">
        <f>PG_ValRand</f>
        <v/>
      </c>
      <c r="AW45" s="15" t="str">
        <f>PG_ValRand</f>
        <v/>
      </c>
      <c r="AX45" s="16" t="str">
        <f>PG_ValRand</f>
        <v/>
      </c>
      <c r="AY45" s="11" t="str">
        <f>PG_ValUOMxRand</f>
        <v/>
      </c>
      <c r="AZ45" s="13" t="str">
        <f>PG_ValUOMxRand</f>
        <v/>
      </c>
    </row>
    <row r="46" spans="1:52" ht="15" customHeight="1">
      <c r="A46" s="65"/>
      <c r="B46" s="17"/>
      <c r="C46" s="10"/>
      <c r="D46" s="11"/>
      <c r="E46" s="12"/>
      <c r="F46" s="12"/>
      <c r="G46" s="12"/>
      <c r="H46" s="13"/>
      <c r="I46" s="14"/>
      <c r="J46" s="15"/>
      <c r="K46" s="16"/>
      <c r="L46" s="11"/>
      <c r="M46" s="13"/>
      <c r="N46" s="30"/>
      <c r="O46" s="17"/>
      <c r="P46" s="10"/>
      <c r="Q46" s="11"/>
      <c r="R46" s="12"/>
      <c r="S46" s="12"/>
      <c r="T46" s="12"/>
      <c r="U46" s="13"/>
      <c r="V46" s="14"/>
      <c r="W46" s="15"/>
      <c r="X46" s="16"/>
      <c r="Y46" s="11"/>
      <c r="Z46" s="13"/>
      <c r="AA46" s="31"/>
      <c r="AB46" s="17" t="str">
        <f>PG_ConstNmRout</f>
        <v/>
      </c>
      <c r="AC46" s="10" t="str">
        <f>PG_ValUOMxRout</f>
        <v/>
      </c>
      <c r="AD46" s="11" t="str">
        <f>PG_ValUOMxRout</f>
        <v/>
      </c>
      <c r="AE46" s="12" t="str">
        <f>PG_ValUOMxRout</f>
        <v/>
      </c>
      <c r="AF46" s="12" t="str">
        <f>PG_ValUOMxRout</f>
        <v/>
      </c>
      <c r="AG46" s="12" t="str">
        <f>PG_ValUOMxRout</f>
        <v/>
      </c>
      <c r="AH46" s="13" t="str">
        <f>PG_ValUOMxRout</f>
        <v/>
      </c>
      <c r="AI46" s="14" t="str">
        <f>PG_ValRout</f>
        <v/>
      </c>
      <c r="AJ46" s="15" t="str">
        <f>PG_ValRout</f>
        <v/>
      </c>
      <c r="AK46" s="16" t="str">
        <f>PG_ValRout</f>
        <v/>
      </c>
      <c r="AL46" s="11" t="str">
        <f>PG_ValUOMxRout</f>
        <v/>
      </c>
      <c r="AM46" s="13" t="str">
        <f>PG_ValUOMxRout</f>
        <v/>
      </c>
      <c r="AN46" s="30"/>
      <c r="AO46" s="17" t="str">
        <f>PG_ConstNmRand</f>
        <v/>
      </c>
      <c r="AP46" s="10" t="str">
        <f>PG_ValUOMxRand</f>
        <v/>
      </c>
      <c r="AQ46" s="11" t="str">
        <f>PG_ValUOMxRand</f>
        <v/>
      </c>
      <c r="AR46" s="12" t="str">
        <f>PG_ValUOMxRand</f>
        <v/>
      </c>
      <c r="AS46" s="12" t="str">
        <f>PG_ValUOMxRand</f>
        <v/>
      </c>
      <c r="AT46" s="12" t="str">
        <f>PG_ValUOMxRand</f>
        <v/>
      </c>
      <c r="AU46" s="13" t="str">
        <f>PG_ValUOMxRand</f>
        <v/>
      </c>
      <c r="AV46" s="14" t="str">
        <f>PG_ValRand</f>
        <v/>
      </c>
      <c r="AW46" s="15" t="str">
        <f>PG_ValRand</f>
        <v/>
      </c>
      <c r="AX46" s="16" t="str">
        <f>PG_ValRand</f>
        <v/>
      </c>
      <c r="AY46" s="11" t="str">
        <f>PG_ValUOMxRand</f>
        <v/>
      </c>
      <c r="AZ46" s="13" t="str">
        <f>PG_ValUOMxRand</f>
        <v/>
      </c>
    </row>
    <row r="47" spans="1:52" ht="15" customHeight="1">
      <c r="A47" s="65"/>
      <c r="B47" s="17"/>
      <c r="C47" s="10"/>
      <c r="D47" s="11"/>
      <c r="E47" s="12"/>
      <c r="F47" s="12"/>
      <c r="G47" s="12"/>
      <c r="H47" s="13"/>
      <c r="I47" s="14"/>
      <c r="J47" s="15"/>
      <c r="K47" s="16"/>
      <c r="L47" s="11"/>
      <c r="M47" s="13"/>
      <c r="N47" s="30"/>
      <c r="O47" s="17"/>
      <c r="P47" s="10"/>
      <c r="Q47" s="11"/>
      <c r="R47" s="12"/>
      <c r="S47" s="12"/>
      <c r="T47" s="12"/>
      <c r="U47" s="13"/>
      <c r="V47" s="14"/>
      <c r="W47" s="15"/>
      <c r="X47" s="16"/>
      <c r="Y47" s="11"/>
      <c r="Z47" s="13"/>
      <c r="AA47" s="31"/>
      <c r="AB47" s="17" t="str">
        <f>PG_ConstNmRout</f>
        <v/>
      </c>
      <c r="AC47" s="10" t="str">
        <f>PG_ValUOMxRout</f>
        <v/>
      </c>
      <c r="AD47" s="11" t="str">
        <f>PG_ValUOMxRout</f>
        <v/>
      </c>
      <c r="AE47" s="12" t="str">
        <f>PG_ValUOMxRout</f>
        <v/>
      </c>
      <c r="AF47" s="12" t="str">
        <f>PG_ValUOMxRout</f>
        <v/>
      </c>
      <c r="AG47" s="12" t="str">
        <f>PG_ValUOMxRout</f>
        <v/>
      </c>
      <c r="AH47" s="13" t="str">
        <f>PG_ValUOMxRout</f>
        <v/>
      </c>
      <c r="AI47" s="14" t="str">
        <f>PG_ValRout</f>
        <v/>
      </c>
      <c r="AJ47" s="15" t="str">
        <f>PG_ValRout</f>
        <v/>
      </c>
      <c r="AK47" s="16" t="str">
        <f>PG_ValRout</f>
        <v/>
      </c>
      <c r="AL47" s="11" t="str">
        <f>PG_ValUOMxRout</f>
        <v/>
      </c>
      <c r="AM47" s="13" t="str">
        <f>PG_ValUOMxRout</f>
        <v/>
      </c>
      <c r="AN47" s="30"/>
      <c r="AO47" s="17" t="str">
        <f>PG_ConstNmRand</f>
        <v/>
      </c>
      <c r="AP47" s="10" t="str">
        <f>PG_ValUOMxRand</f>
        <v/>
      </c>
      <c r="AQ47" s="11" t="str">
        <f>PG_ValUOMxRand</f>
        <v/>
      </c>
      <c r="AR47" s="12" t="str">
        <f>PG_ValUOMxRand</f>
        <v/>
      </c>
      <c r="AS47" s="12" t="str">
        <f>PG_ValUOMxRand</f>
        <v/>
      </c>
      <c r="AT47" s="12" t="str">
        <f>PG_ValUOMxRand</f>
        <v/>
      </c>
      <c r="AU47" s="13" t="str">
        <f>PG_ValUOMxRand</f>
        <v/>
      </c>
      <c r="AV47" s="14" t="str">
        <f>PG_ValRand</f>
        <v/>
      </c>
      <c r="AW47" s="15" t="str">
        <f>PG_ValRand</f>
        <v/>
      </c>
      <c r="AX47" s="16" t="str">
        <f>PG_ValRand</f>
        <v/>
      </c>
      <c r="AY47" s="11" t="str">
        <f>PG_ValUOMxRand</f>
        <v/>
      </c>
      <c r="AZ47" s="13" t="str">
        <f>PG_ValUOMxRand</f>
        <v/>
      </c>
    </row>
    <row r="48" spans="1:52" ht="15" customHeight="1">
      <c r="A48" s="65"/>
      <c r="B48" s="17"/>
      <c r="C48" s="10"/>
      <c r="D48" s="11"/>
      <c r="E48" s="12"/>
      <c r="F48" s="12"/>
      <c r="G48" s="12"/>
      <c r="H48" s="13"/>
      <c r="I48" s="14"/>
      <c r="J48" s="15"/>
      <c r="K48" s="16"/>
      <c r="L48" s="11"/>
      <c r="M48" s="13"/>
      <c r="N48" s="30"/>
      <c r="O48" s="17"/>
      <c r="P48" s="10"/>
      <c r="Q48" s="11"/>
      <c r="R48" s="12"/>
      <c r="S48" s="12"/>
      <c r="T48" s="12"/>
      <c r="U48" s="13"/>
      <c r="V48" s="14"/>
      <c r="W48" s="15"/>
      <c r="X48" s="16"/>
      <c r="Y48" s="11"/>
      <c r="Z48" s="13"/>
      <c r="AA48" s="31"/>
      <c r="AB48" s="17" t="str">
        <f>PG_ConstNmRout</f>
        <v/>
      </c>
      <c r="AC48" s="10" t="str">
        <f>PG_ValUOMxRout</f>
        <v/>
      </c>
      <c r="AD48" s="11" t="str">
        <f>PG_ValUOMxRout</f>
        <v/>
      </c>
      <c r="AE48" s="12" t="str">
        <f>PG_ValUOMxRout</f>
        <v/>
      </c>
      <c r="AF48" s="12" t="str">
        <f>PG_ValUOMxRout</f>
        <v/>
      </c>
      <c r="AG48" s="12" t="str">
        <f>PG_ValUOMxRout</f>
        <v/>
      </c>
      <c r="AH48" s="13" t="str">
        <f>PG_ValUOMxRout</f>
        <v/>
      </c>
      <c r="AI48" s="14" t="str">
        <f>PG_ValRout</f>
        <v/>
      </c>
      <c r="AJ48" s="15" t="str">
        <f>PG_ValRout</f>
        <v/>
      </c>
      <c r="AK48" s="16" t="str">
        <f>PG_ValRout</f>
        <v/>
      </c>
      <c r="AL48" s="11" t="str">
        <f>PG_ValUOMxRout</f>
        <v/>
      </c>
      <c r="AM48" s="13" t="str">
        <f>PG_ValUOMxRout</f>
        <v/>
      </c>
      <c r="AN48" s="30"/>
      <c r="AO48" s="17" t="str">
        <f>PG_ConstNmRand</f>
        <v/>
      </c>
      <c r="AP48" s="10" t="str">
        <f>PG_ValUOMxRand</f>
        <v/>
      </c>
      <c r="AQ48" s="11" t="str">
        <f>PG_ValUOMxRand</f>
        <v/>
      </c>
      <c r="AR48" s="12" t="str">
        <f>PG_ValUOMxRand</f>
        <v/>
      </c>
      <c r="AS48" s="12" t="str">
        <f>PG_ValUOMxRand</f>
        <v/>
      </c>
      <c r="AT48" s="12" t="str">
        <f>PG_ValUOMxRand</f>
        <v/>
      </c>
      <c r="AU48" s="13" t="str">
        <f>PG_ValUOMxRand</f>
        <v/>
      </c>
      <c r="AV48" s="14" t="str">
        <f>PG_ValRand</f>
        <v/>
      </c>
      <c r="AW48" s="15" t="str">
        <f>PG_ValRand</f>
        <v/>
      </c>
      <c r="AX48" s="16" t="str">
        <f>PG_ValRand</f>
        <v/>
      </c>
      <c r="AY48" s="11" t="str">
        <f>PG_ValUOMxRand</f>
        <v/>
      </c>
      <c r="AZ48" s="13" t="str">
        <f>PG_ValUOMxRand</f>
        <v/>
      </c>
    </row>
    <row r="49" spans="1:52" ht="15" customHeight="1">
      <c r="A49" s="65"/>
      <c r="B49" s="17"/>
      <c r="C49" s="10"/>
      <c r="D49" s="11"/>
      <c r="E49" s="12"/>
      <c r="F49" s="12"/>
      <c r="G49" s="12"/>
      <c r="H49" s="13"/>
      <c r="I49" s="14"/>
      <c r="J49" s="15"/>
      <c r="K49" s="16"/>
      <c r="L49" s="11"/>
      <c r="M49" s="13"/>
      <c r="N49" s="30"/>
      <c r="O49" s="17"/>
      <c r="P49" s="10"/>
      <c r="Q49" s="11"/>
      <c r="R49" s="12"/>
      <c r="S49" s="12"/>
      <c r="T49" s="12"/>
      <c r="U49" s="13"/>
      <c r="V49" s="14"/>
      <c r="W49" s="15"/>
      <c r="X49" s="16"/>
      <c r="Y49" s="11"/>
      <c r="Z49" s="13"/>
      <c r="AA49" s="31"/>
      <c r="AB49" s="17" t="str">
        <f>PG_ConstNmRout</f>
        <v/>
      </c>
      <c r="AC49" s="10" t="str">
        <f>PG_ValUOMxRout</f>
        <v/>
      </c>
      <c r="AD49" s="11" t="str">
        <f>PG_ValUOMxRout</f>
        <v/>
      </c>
      <c r="AE49" s="12" t="str">
        <f>PG_ValUOMxRout</f>
        <v/>
      </c>
      <c r="AF49" s="12" t="str">
        <f>PG_ValUOMxRout</f>
        <v/>
      </c>
      <c r="AG49" s="12" t="str">
        <f>PG_ValUOMxRout</f>
        <v/>
      </c>
      <c r="AH49" s="13" t="str">
        <f>PG_ValUOMxRout</f>
        <v/>
      </c>
      <c r="AI49" s="14" t="str">
        <f>PG_ValRout</f>
        <v/>
      </c>
      <c r="AJ49" s="15" t="str">
        <f>PG_ValRout</f>
        <v/>
      </c>
      <c r="AK49" s="16" t="str">
        <f>PG_ValRout</f>
        <v/>
      </c>
      <c r="AL49" s="11" t="str">
        <f>PG_ValUOMxRout</f>
        <v/>
      </c>
      <c r="AM49" s="13" t="str">
        <f>PG_ValUOMxRout</f>
        <v/>
      </c>
      <c r="AN49" s="30"/>
      <c r="AO49" s="17" t="str">
        <f>PG_ConstNmRand</f>
        <v/>
      </c>
      <c r="AP49" s="10" t="str">
        <f>PG_ValUOMxRand</f>
        <v/>
      </c>
      <c r="AQ49" s="11" t="str">
        <f>PG_ValUOMxRand</f>
        <v/>
      </c>
      <c r="AR49" s="12" t="str">
        <f>PG_ValUOMxRand</f>
        <v/>
      </c>
      <c r="AS49" s="12" t="str">
        <f>PG_ValUOMxRand</f>
        <v/>
      </c>
      <c r="AT49" s="12" t="str">
        <f>PG_ValUOMxRand</f>
        <v/>
      </c>
      <c r="AU49" s="13" t="str">
        <f>PG_ValUOMxRand</f>
        <v/>
      </c>
      <c r="AV49" s="14" t="str">
        <f>PG_ValRand</f>
        <v/>
      </c>
      <c r="AW49" s="15" t="str">
        <f>PG_ValRand</f>
        <v/>
      </c>
      <c r="AX49" s="16" t="str">
        <f>PG_ValRand</f>
        <v/>
      </c>
      <c r="AY49" s="11" t="str">
        <f>PG_ValUOMxRand</f>
        <v/>
      </c>
      <c r="AZ49" s="13" t="str">
        <f>PG_ValUOMxRand</f>
        <v/>
      </c>
    </row>
    <row r="50" spans="1:52" ht="15" customHeight="1">
      <c r="A50" s="65"/>
      <c r="B50" s="17"/>
      <c r="C50" s="10"/>
      <c r="D50" s="11"/>
      <c r="E50" s="12"/>
      <c r="F50" s="12"/>
      <c r="G50" s="12"/>
      <c r="H50" s="13"/>
      <c r="I50" s="14"/>
      <c r="J50" s="15"/>
      <c r="K50" s="16"/>
      <c r="L50" s="11"/>
      <c r="M50" s="13"/>
      <c r="N50" s="30"/>
      <c r="O50" s="17"/>
      <c r="P50" s="10"/>
      <c r="Q50" s="11"/>
      <c r="R50" s="12"/>
      <c r="S50" s="12"/>
      <c r="T50" s="12"/>
      <c r="U50" s="13"/>
      <c r="V50" s="14"/>
      <c r="W50" s="15"/>
      <c r="X50" s="16"/>
      <c r="Y50" s="11"/>
      <c r="Z50" s="13"/>
      <c r="AA50" s="31"/>
      <c r="AB50" s="17" t="str">
        <f>PG_ConstNmRout</f>
        <v/>
      </c>
      <c r="AC50" s="10" t="str">
        <f>PG_ValUOMxRout</f>
        <v/>
      </c>
      <c r="AD50" s="11" t="str">
        <f>PG_ValUOMxRout</f>
        <v/>
      </c>
      <c r="AE50" s="12" t="str">
        <f>PG_ValUOMxRout</f>
        <v/>
      </c>
      <c r="AF50" s="12" t="str">
        <f>PG_ValUOMxRout</f>
        <v/>
      </c>
      <c r="AG50" s="12" t="str">
        <f>PG_ValUOMxRout</f>
        <v/>
      </c>
      <c r="AH50" s="13" t="str">
        <f>PG_ValUOMxRout</f>
        <v/>
      </c>
      <c r="AI50" s="14" t="str">
        <f>PG_ValRout</f>
        <v/>
      </c>
      <c r="AJ50" s="15" t="str">
        <f>PG_ValRout</f>
        <v/>
      </c>
      <c r="AK50" s="16" t="str">
        <f>PG_ValRout</f>
        <v/>
      </c>
      <c r="AL50" s="11" t="str">
        <f>PG_ValUOMxRout</f>
        <v/>
      </c>
      <c r="AM50" s="13" t="str">
        <f>PG_ValUOMxRout</f>
        <v/>
      </c>
      <c r="AN50" s="30"/>
      <c r="AO50" s="17" t="str">
        <f>PG_ConstNmRand</f>
        <v/>
      </c>
      <c r="AP50" s="10" t="str">
        <f>PG_ValUOMxRand</f>
        <v/>
      </c>
      <c r="AQ50" s="11" t="str">
        <f>PG_ValUOMxRand</f>
        <v/>
      </c>
      <c r="AR50" s="12" t="str">
        <f>PG_ValUOMxRand</f>
        <v/>
      </c>
      <c r="AS50" s="12" t="str">
        <f>PG_ValUOMxRand</f>
        <v/>
      </c>
      <c r="AT50" s="12" t="str">
        <f>PG_ValUOMxRand</f>
        <v/>
      </c>
      <c r="AU50" s="13" t="str">
        <f>PG_ValUOMxRand</f>
        <v/>
      </c>
      <c r="AV50" s="14" t="str">
        <f>PG_ValRand</f>
        <v/>
      </c>
      <c r="AW50" s="15" t="str">
        <f>PG_ValRand</f>
        <v/>
      </c>
      <c r="AX50" s="16" t="str">
        <f>PG_ValRand</f>
        <v/>
      </c>
      <c r="AY50" s="11" t="str">
        <f>PG_ValUOMxRand</f>
        <v/>
      </c>
      <c r="AZ50" s="13" t="str">
        <f>PG_ValUOMxRand</f>
        <v/>
      </c>
    </row>
    <row r="51" spans="1:52" ht="15" customHeight="1">
      <c r="A51" s="65"/>
      <c r="B51" s="17"/>
      <c r="C51" s="10"/>
      <c r="D51" s="11"/>
      <c r="E51" s="12"/>
      <c r="F51" s="12"/>
      <c r="G51" s="12"/>
      <c r="H51" s="13"/>
      <c r="I51" s="14"/>
      <c r="J51" s="15"/>
      <c r="K51" s="16"/>
      <c r="L51" s="11"/>
      <c r="M51" s="13"/>
      <c r="N51" s="30"/>
      <c r="O51" s="17"/>
      <c r="P51" s="10"/>
      <c r="Q51" s="11"/>
      <c r="R51" s="12"/>
      <c r="S51" s="12"/>
      <c r="T51" s="12"/>
      <c r="U51" s="13"/>
      <c r="V51" s="14"/>
      <c r="W51" s="15"/>
      <c r="X51" s="16"/>
      <c r="Y51" s="11"/>
      <c r="Z51" s="13"/>
      <c r="AA51" s="31"/>
      <c r="AB51" s="17" t="str">
        <f>PG_ConstNmRout</f>
        <v/>
      </c>
      <c r="AC51" s="10" t="str">
        <f>PG_ValUOMxRout</f>
        <v/>
      </c>
      <c r="AD51" s="11" t="str">
        <f>PG_ValUOMxRout</f>
        <v/>
      </c>
      <c r="AE51" s="12" t="str">
        <f>PG_ValUOMxRout</f>
        <v/>
      </c>
      <c r="AF51" s="12" t="str">
        <f>PG_ValUOMxRout</f>
        <v/>
      </c>
      <c r="AG51" s="12" t="str">
        <f>PG_ValUOMxRout</f>
        <v/>
      </c>
      <c r="AH51" s="13" t="str">
        <f>PG_ValUOMxRout</f>
        <v/>
      </c>
      <c r="AI51" s="14" t="str">
        <f>PG_ValRout</f>
        <v/>
      </c>
      <c r="AJ51" s="15" t="str">
        <f>PG_ValRout</f>
        <v/>
      </c>
      <c r="AK51" s="16" t="str">
        <f>PG_ValRout</f>
        <v/>
      </c>
      <c r="AL51" s="11" t="str">
        <f>PG_ValUOMxRout</f>
        <v/>
      </c>
      <c r="AM51" s="13" t="str">
        <f>PG_ValUOMxRout</f>
        <v/>
      </c>
      <c r="AN51" s="30"/>
      <c r="AO51" s="17" t="str">
        <f>PG_ConstNmRand</f>
        <v/>
      </c>
      <c r="AP51" s="10" t="str">
        <f>PG_ValUOMxRand</f>
        <v/>
      </c>
      <c r="AQ51" s="11" t="str">
        <f>PG_ValUOMxRand</f>
        <v/>
      </c>
      <c r="AR51" s="12" t="str">
        <f>PG_ValUOMxRand</f>
        <v/>
      </c>
      <c r="AS51" s="12" t="str">
        <f>PG_ValUOMxRand</f>
        <v/>
      </c>
      <c r="AT51" s="12" t="str">
        <f>PG_ValUOMxRand</f>
        <v/>
      </c>
      <c r="AU51" s="13" t="str">
        <f>PG_ValUOMxRand</f>
        <v/>
      </c>
      <c r="AV51" s="14" t="str">
        <f>PG_ValRand</f>
        <v/>
      </c>
      <c r="AW51" s="15" t="str">
        <f>PG_ValRand</f>
        <v/>
      </c>
      <c r="AX51" s="16" t="str">
        <f>PG_ValRand</f>
        <v/>
      </c>
      <c r="AY51" s="11" t="str">
        <f>PG_ValUOMxRand</f>
        <v/>
      </c>
      <c r="AZ51" s="13" t="str">
        <f>PG_ValUOMxRand</f>
        <v/>
      </c>
    </row>
    <row r="52" spans="1:52" ht="15" customHeight="1">
      <c r="A52" s="65"/>
      <c r="B52" s="17"/>
      <c r="C52" s="10"/>
      <c r="D52" s="11"/>
      <c r="E52" s="12"/>
      <c r="F52" s="12"/>
      <c r="G52" s="12"/>
      <c r="H52" s="13"/>
      <c r="I52" s="14"/>
      <c r="J52" s="15"/>
      <c r="K52" s="16"/>
      <c r="L52" s="11"/>
      <c r="M52" s="13"/>
      <c r="N52" s="30"/>
      <c r="O52" s="17"/>
      <c r="P52" s="10"/>
      <c r="Q52" s="11"/>
      <c r="R52" s="12"/>
      <c r="S52" s="12"/>
      <c r="T52" s="12"/>
      <c r="U52" s="13"/>
      <c r="V52" s="14"/>
      <c r="W52" s="15"/>
      <c r="X52" s="16"/>
      <c r="Y52" s="11"/>
      <c r="Z52" s="13"/>
      <c r="AA52" s="31"/>
      <c r="AB52" s="17" t="str">
        <f>PG_ConstNmRout</f>
        <v/>
      </c>
      <c r="AC52" s="10" t="str">
        <f>PG_ValUOMxRout</f>
        <v/>
      </c>
      <c r="AD52" s="11" t="str">
        <f>PG_ValUOMxRout</f>
        <v/>
      </c>
      <c r="AE52" s="12" t="str">
        <f>PG_ValUOMxRout</f>
        <v/>
      </c>
      <c r="AF52" s="12" t="str">
        <f>PG_ValUOMxRout</f>
        <v/>
      </c>
      <c r="AG52" s="12" t="str">
        <f>PG_ValUOMxRout</f>
        <v/>
      </c>
      <c r="AH52" s="13" t="str">
        <f>PG_ValUOMxRout</f>
        <v/>
      </c>
      <c r="AI52" s="14" t="str">
        <f>PG_ValRout</f>
        <v/>
      </c>
      <c r="AJ52" s="15" t="str">
        <f>PG_ValRout</f>
        <v/>
      </c>
      <c r="AK52" s="16" t="str">
        <f>PG_ValRout</f>
        <v/>
      </c>
      <c r="AL52" s="11" t="str">
        <f>PG_ValUOMxRout</f>
        <v/>
      </c>
      <c r="AM52" s="13" t="str">
        <f>PG_ValUOMxRout</f>
        <v/>
      </c>
      <c r="AN52" s="30"/>
      <c r="AO52" s="17" t="str">
        <f>PG_ConstNmRand</f>
        <v/>
      </c>
      <c r="AP52" s="10" t="str">
        <f>PG_ValUOMxRand</f>
        <v/>
      </c>
      <c r="AQ52" s="11" t="str">
        <f>PG_ValUOMxRand</f>
        <v/>
      </c>
      <c r="AR52" s="12" t="str">
        <f>PG_ValUOMxRand</f>
        <v/>
      </c>
      <c r="AS52" s="12" t="str">
        <f>PG_ValUOMxRand</f>
        <v/>
      </c>
      <c r="AT52" s="12" t="str">
        <f>PG_ValUOMxRand</f>
        <v/>
      </c>
      <c r="AU52" s="13" t="str">
        <f>PG_ValUOMxRand</f>
        <v/>
      </c>
      <c r="AV52" s="14" t="str">
        <f>PG_ValRand</f>
        <v/>
      </c>
      <c r="AW52" s="15" t="str">
        <f>PG_ValRand</f>
        <v/>
      </c>
      <c r="AX52" s="16" t="str">
        <f>PG_ValRand</f>
        <v/>
      </c>
      <c r="AY52" s="11" t="str">
        <f>PG_ValUOMxRand</f>
        <v/>
      </c>
      <c r="AZ52" s="13" t="str">
        <f>PG_ValUOMxRand</f>
        <v/>
      </c>
    </row>
    <row r="53" spans="1:52" ht="15" customHeight="1">
      <c r="A53" s="65"/>
      <c r="B53" s="17"/>
      <c r="C53" s="10"/>
      <c r="D53" s="11"/>
      <c r="E53" s="12"/>
      <c r="F53" s="12"/>
      <c r="G53" s="12"/>
      <c r="H53" s="13"/>
      <c r="I53" s="14"/>
      <c r="J53" s="15"/>
      <c r="K53" s="16"/>
      <c r="L53" s="11"/>
      <c r="M53" s="13"/>
      <c r="N53" s="30"/>
      <c r="O53" s="17"/>
      <c r="P53" s="10"/>
      <c r="Q53" s="11"/>
      <c r="R53" s="12"/>
      <c r="S53" s="12"/>
      <c r="T53" s="12"/>
      <c r="U53" s="13"/>
      <c r="V53" s="14"/>
      <c r="W53" s="15"/>
      <c r="X53" s="16"/>
      <c r="Y53" s="11"/>
      <c r="Z53" s="13"/>
      <c r="AA53" s="31"/>
      <c r="AB53" s="17" t="str">
        <f>PG_ConstNmRout</f>
        <v/>
      </c>
      <c r="AC53" s="10" t="str">
        <f>PG_ValUOMxRout</f>
        <v/>
      </c>
      <c r="AD53" s="11" t="str">
        <f>PG_ValUOMxRout</f>
        <v/>
      </c>
      <c r="AE53" s="12" t="str">
        <f>PG_ValUOMxRout</f>
        <v/>
      </c>
      <c r="AF53" s="12" t="str">
        <f>PG_ValUOMxRout</f>
        <v/>
      </c>
      <c r="AG53" s="12" t="str">
        <f>PG_ValUOMxRout</f>
        <v/>
      </c>
      <c r="AH53" s="13" t="str">
        <f>PG_ValUOMxRout</f>
        <v/>
      </c>
      <c r="AI53" s="14" t="str">
        <f>PG_ValRout</f>
        <v/>
      </c>
      <c r="AJ53" s="15" t="str">
        <f>PG_ValRout</f>
        <v/>
      </c>
      <c r="AK53" s="16" t="str">
        <f>PG_ValRout</f>
        <v/>
      </c>
      <c r="AL53" s="11" t="str">
        <f>PG_ValUOMxRout</f>
        <v/>
      </c>
      <c r="AM53" s="13" t="str">
        <f>PG_ValUOMxRout</f>
        <v/>
      </c>
      <c r="AN53" s="30"/>
      <c r="AO53" s="17" t="str">
        <f>PG_ConstNmRand</f>
        <v/>
      </c>
      <c r="AP53" s="10" t="str">
        <f>PG_ValUOMxRand</f>
        <v/>
      </c>
      <c r="AQ53" s="11" t="str">
        <f>PG_ValUOMxRand</f>
        <v/>
      </c>
      <c r="AR53" s="12" t="str">
        <f>PG_ValUOMxRand</f>
        <v/>
      </c>
      <c r="AS53" s="12" t="str">
        <f>PG_ValUOMxRand</f>
        <v/>
      </c>
      <c r="AT53" s="12" t="str">
        <f>PG_ValUOMxRand</f>
        <v/>
      </c>
      <c r="AU53" s="13" t="str">
        <f>PG_ValUOMxRand</f>
        <v/>
      </c>
      <c r="AV53" s="14" t="str">
        <f>PG_ValRand</f>
        <v/>
      </c>
      <c r="AW53" s="15" t="str">
        <f>PG_ValRand</f>
        <v/>
      </c>
      <c r="AX53" s="16" t="str">
        <f>PG_ValRand</f>
        <v/>
      </c>
      <c r="AY53" s="11" t="str">
        <f>PG_ValUOMxRand</f>
        <v/>
      </c>
      <c r="AZ53" s="13" t="str">
        <f>PG_ValUOMxRand</f>
        <v/>
      </c>
    </row>
    <row r="54" spans="1:52" ht="15" customHeight="1">
      <c r="A54" s="65"/>
      <c r="B54" s="17"/>
      <c r="C54" s="10"/>
      <c r="D54" s="11"/>
      <c r="E54" s="12"/>
      <c r="F54" s="12"/>
      <c r="G54" s="12"/>
      <c r="H54" s="13"/>
      <c r="I54" s="14"/>
      <c r="J54" s="15"/>
      <c r="K54" s="16"/>
      <c r="L54" s="11"/>
      <c r="M54" s="13"/>
      <c r="N54" s="30"/>
      <c r="O54" s="17"/>
      <c r="P54" s="10"/>
      <c r="Q54" s="11"/>
      <c r="R54" s="12"/>
      <c r="S54" s="12"/>
      <c r="T54" s="12"/>
      <c r="U54" s="13"/>
      <c r="V54" s="14"/>
      <c r="W54" s="15"/>
      <c r="X54" s="16"/>
      <c r="Y54" s="11"/>
      <c r="Z54" s="13"/>
      <c r="AA54" s="31"/>
      <c r="AB54" s="17" t="str">
        <f>PG_ConstNmRout</f>
        <v/>
      </c>
      <c r="AC54" s="10" t="str">
        <f>PG_ValUOMxRout</f>
        <v/>
      </c>
      <c r="AD54" s="11" t="str">
        <f>PG_ValUOMxRout</f>
        <v/>
      </c>
      <c r="AE54" s="12" t="str">
        <f>PG_ValUOMxRout</f>
        <v/>
      </c>
      <c r="AF54" s="12" t="str">
        <f>PG_ValUOMxRout</f>
        <v/>
      </c>
      <c r="AG54" s="12" t="str">
        <f>PG_ValUOMxRout</f>
        <v/>
      </c>
      <c r="AH54" s="13" t="str">
        <f>PG_ValUOMxRout</f>
        <v/>
      </c>
      <c r="AI54" s="14" t="str">
        <f>PG_ValRout</f>
        <v/>
      </c>
      <c r="AJ54" s="15" t="str">
        <f>PG_ValRout</f>
        <v/>
      </c>
      <c r="AK54" s="16" t="str">
        <f>PG_ValRout</f>
        <v/>
      </c>
      <c r="AL54" s="11" t="str">
        <f>PG_ValUOMxRout</f>
        <v/>
      </c>
      <c r="AM54" s="13" t="str">
        <f>PG_ValUOMxRout</f>
        <v/>
      </c>
      <c r="AN54" s="30"/>
      <c r="AO54" s="17" t="str">
        <f>PG_ConstNmRand</f>
        <v/>
      </c>
      <c r="AP54" s="10" t="str">
        <f>PG_ValUOMxRand</f>
        <v/>
      </c>
      <c r="AQ54" s="11" t="str">
        <f>PG_ValUOMxRand</f>
        <v/>
      </c>
      <c r="AR54" s="12" t="str">
        <f>PG_ValUOMxRand</f>
        <v/>
      </c>
      <c r="AS54" s="12" t="str">
        <f>PG_ValUOMxRand</f>
        <v/>
      </c>
      <c r="AT54" s="12" t="str">
        <f>PG_ValUOMxRand</f>
        <v/>
      </c>
      <c r="AU54" s="13" t="str">
        <f>PG_ValUOMxRand</f>
        <v/>
      </c>
      <c r="AV54" s="14" t="str">
        <f>PG_ValRand</f>
        <v/>
      </c>
      <c r="AW54" s="15" t="str">
        <f>PG_ValRand</f>
        <v/>
      </c>
      <c r="AX54" s="16" t="str">
        <f>PG_ValRand</f>
        <v/>
      </c>
      <c r="AY54" s="11" t="str">
        <f>PG_ValUOMxRand</f>
        <v/>
      </c>
      <c r="AZ54" s="13" t="str">
        <f>PG_ValUOMxRand</f>
        <v/>
      </c>
    </row>
    <row r="55" spans="1:52" ht="15" customHeight="1">
      <c r="A55" s="65"/>
      <c r="B55" s="17"/>
      <c r="C55" s="10"/>
      <c r="D55" s="11"/>
      <c r="E55" s="12"/>
      <c r="F55" s="12"/>
      <c r="G55" s="12"/>
      <c r="H55" s="13"/>
      <c r="I55" s="14"/>
      <c r="J55" s="15"/>
      <c r="K55" s="16"/>
      <c r="L55" s="11"/>
      <c r="M55" s="13"/>
      <c r="N55" s="30"/>
      <c r="O55" s="17"/>
      <c r="P55" s="10"/>
      <c r="Q55" s="11"/>
      <c r="R55" s="12"/>
      <c r="S55" s="12"/>
      <c r="T55" s="12"/>
      <c r="U55" s="13"/>
      <c r="V55" s="14"/>
      <c r="W55" s="15"/>
      <c r="X55" s="16"/>
      <c r="Y55" s="11"/>
      <c r="Z55" s="13"/>
      <c r="AA55" s="31"/>
      <c r="AB55" s="17" t="str">
        <f>PG_ConstNmRout</f>
        <v/>
      </c>
      <c r="AC55" s="10" t="str">
        <f>PG_ValUOMxRout</f>
        <v/>
      </c>
      <c r="AD55" s="11" t="str">
        <f>PG_ValUOMxRout</f>
        <v/>
      </c>
      <c r="AE55" s="12" t="str">
        <f>PG_ValUOMxRout</f>
        <v/>
      </c>
      <c r="AF55" s="12" t="str">
        <f>PG_ValUOMxRout</f>
        <v/>
      </c>
      <c r="AG55" s="12" t="str">
        <f>PG_ValUOMxRout</f>
        <v/>
      </c>
      <c r="AH55" s="13" t="str">
        <f>PG_ValUOMxRout</f>
        <v/>
      </c>
      <c r="AI55" s="14" t="str">
        <f>PG_ValRout</f>
        <v/>
      </c>
      <c r="AJ55" s="15" t="str">
        <f>PG_ValRout</f>
        <v/>
      </c>
      <c r="AK55" s="16" t="str">
        <f>PG_ValRout</f>
        <v/>
      </c>
      <c r="AL55" s="11" t="str">
        <f>PG_ValUOMxRout</f>
        <v/>
      </c>
      <c r="AM55" s="13" t="str">
        <f>PG_ValUOMxRout</f>
        <v/>
      </c>
      <c r="AN55" s="30"/>
      <c r="AO55" s="17" t="str">
        <f>PG_ConstNmRand</f>
        <v/>
      </c>
      <c r="AP55" s="10" t="str">
        <f>PG_ValUOMxRand</f>
        <v/>
      </c>
      <c r="AQ55" s="11" t="str">
        <f>PG_ValUOMxRand</f>
        <v/>
      </c>
      <c r="AR55" s="12" t="str">
        <f>PG_ValUOMxRand</f>
        <v/>
      </c>
      <c r="AS55" s="12" t="str">
        <f>PG_ValUOMxRand</f>
        <v/>
      </c>
      <c r="AT55" s="12" t="str">
        <f>PG_ValUOMxRand</f>
        <v/>
      </c>
      <c r="AU55" s="13" t="str">
        <f>PG_ValUOMxRand</f>
        <v/>
      </c>
      <c r="AV55" s="14" t="str">
        <f>PG_ValRand</f>
        <v/>
      </c>
      <c r="AW55" s="15" t="str">
        <f>PG_ValRand</f>
        <v/>
      </c>
      <c r="AX55" s="16" t="str">
        <f>PG_ValRand</f>
        <v/>
      </c>
      <c r="AY55" s="11" t="str">
        <f>PG_ValUOMxRand</f>
        <v/>
      </c>
      <c r="AZ55" s="13" t="str">
        <f>PG_ValUOMxRand</f>
        <v/>
      </c>
    </row>
    <row r="56" spans="1:52" ht="15" customHeight="1">
      <c r="A56" s="65"/>
      <c r="B56" s="17"/>
      <c r="C56" s="10"/>
      <c r="D56" s="11"/>
      <c r="E56" s="12"/>
      <c r="F56" s="12"/>
      <c r="G56" s="12"/>
      <c r="H56" s="13"/>
      <c r="I56" s="14"/>
      <c r="J56" s="15"/>
      <c r="K56" s="16"/>
      <c r="L56" s="11"/>
      <c r="M56" s="13"/>
      <c r="N56" s="30"/>
      <c r="O56" s="17"/>
      <c r="P56" s="10"/>
      <c r="Q56" s="11"/>
      <c r="R56" s="12"/>
      <c r="S56" s="12"/>
      <c r="T56" s="12"/>
      <c r="U56" s="13"/>
      <c r="V56" s="14"/>
      <c r="W56" s="15"/>
      <c r="X56" s="16"/>
      <c r="Y56" s="11"/>
      <c r="Z56" s="13"/>
      <c r="AA56" s="31"/>
      <c r="AB56" s="17" t="str">
        <f>PG_ConstNmRout</f>
        <v/>
      </c>
      <c r="AC56" s="10" t="str">
        <f>PG_ValUOMxRout</f>
        <v/>
      </c>
      <c r="AD56" s="11" t="str">
        <f>PG_ValUOMxRout</f>
        <v/>
      </c>
      <c r="AE56" s="12" t="str">
        <f>PG_ValUOMxRout</f>
        <v/>
      </c>
      <c r="AF56" s="12" t="str">
        <f>PG_ValUOMxRout</f>
        <v/>
      </c>
      <c r="AG56" s="12" t="str">
        <f>PG_ValUOMxRout</f>
        <v/>
      </c>
      <c r="AH56" s="13" t="str">
        <f>PG_ValUOMxRout</f>
        <v/>
      </c>
      <c r="AI56" s="14" t="str">
        <f>PG_ValRout</f>
        <v/>
      </c>
      <c r="AJ56" s="15" t="str">
        <f>PG_ValRout</f>
        <v/>
      </c>
      <c r="AK56" s="16" t="str">
        <f>PG_ValRout</f>
        <v/>
      </c>
      <c r="AL56" s="11" t="str">
        <f>PG_ValUOMxRout</f>
        <v/>
      </c>
      <c r="AM56" s="13" t="str">
        <f>PG_ValUOMxRout</f>
        <v/>
      </c>
      <c r="AN56" s="30"/>
      <c r="AO56" s="17" t="str">
        <f>PG_ConstNmRand</f>
        <v/>
      </c>
      <c r="AP56" s="10" t="str">
        <f>PG_ValUOMxRand</f>
        <v/>
      </c>
      <c r="AQ56" s="11" t="str">
        <f>PG_ValUOMxRand</f>
        <v/>
      </c>
      <c r="AR56" s="12" t="str">
        <f>PG_ValUOMxRand</f>
        <v/>
      </c>
      <c r="AS56" s="12" t="str">
        <f>PG_ValUOMxRand</f>
        <v/>
      </c>
      <c r="AT56" s="12" t="str">
        <f>PG_ValUOMxRand</f>
        <v/>
      </c>
      <c r="AU56" s="13" t="str">
        <f>PG_ValUOMxRand</f>
        <v/>
      </c>
      <c r="AV56" s="14" t="str">
        <f>PG_ValRand</f>
        <v/>
      </c>
      <c r="AW56" s="15" t="str">
        <f>PG_ValRand</f>
        <v/>
      </c>
      <c r="AX56" s="16" t="str">
        <f>PG_ValRand</f>
        <v/>
      </c>
      <c r="AY56" s="11" t="str">
        <f>PG_ValUOMxRand</f>
        <v/>
      </c>
      <c r="AZ56" s="13" t="str">
        <f>PG_ValUOMxRand</f>
        <v/>
      </c>
    </row>
    <row r="57" spans="1:52" ht="15" customHeight="1">
      <c r="A57" s="65"/>
      <c r="B57" s="17"/>
      <c r="C57" s="10"/>
      <c r="D57" s="11"/>
      <c r="E57" s="12"/>
      <c r="F57" s="12"/>
      <c r="G57" s="12"/>
      <c r="H57" s="13"/>
      <c r="I57" s="14"/>
      <c r="J57" s="15"/>
      <c r="K57" s="16"/>
      <c r="L57" s="11"/>
      <c r="M57" s="13"/>
      <c r="N57" s="30"/>
      <c r="O57" s="17"/>
      <c r="P57" s="10"/>
      <c r="Q57" s="11"/>
      <c r="R57" s="12"/>
      <c r="S57" s="12"/>
      <c r="T57" s="12"/>
      <c r="U57" s="13"/>
      <c r="V57" s="14"/>
      <c r="W57" s="15"/>
      <c r="X57" s="16"/>
      <c r="Y57" s="11"/>
      <c r="Z57" s="13"/>
      <c r="AA57" s="31"/>
      <c r="AB57" s="17" t="str">
        <f>PG_ConstNmRout</f>
        <v/>
      </c>
      <c r="AC57" s="10" t="str">
        <f>PG_ValUOMxRout</f>
        <v/>
      </c>
      <c r="AD57" s="11" t="str">
        <f>PG_ValUOMxRout</f>
        <v/>
      </c>
      <c r="AE57" s="12" t="str">
        <f>PG_ValUOMxRout</f>
        <v/>
      </c>
      <c r="AF57" s="12" t="str">
        <f>PG_ValUOMxRout</f>
        <v/>
      </c>
      <c r="AG57" s="12" t="str">
        <f>PG_ValUOMxRout</f>
        <v/>
      </c>
      <c r="AH57" s="13" t="str">
        <f>PG_ValUOMxRout</f>
        <v/>
      </c>
      <c r="AI57" s="14" t="str">
        <f>PG_ValRout</f>
        <v/>
      </c>
      <c r="AJ57" s="15" t="str">
        <f>PG_ValRout</f>
        <v/>
      </c>
      <c r="AK57" s="16" t="str">
        <f>PG_ValRout</f>
        <v/>
      </c>
      <c r="AL57" s="11" t="str">
        <f>PG_ValUOMxRout</f>
        <v/>
      </c>
      <c r="AM57" s="13" t="str">
        <f>PG_ValUOMxRout</f>
        <v/>
      </c>
      <c r="AN57" s="30"/>
      <c r="AO57" s="17" t="str">
        <f>PG_ConstNmRand</f>
        <v/>
      </c>
      <c r="AP57" s="10" t="str">
        <f>PG_ValUOMxRand</f>
        <v/>
      </c>
      <c r="AQ57" s="11" t="str">
        <f>PG_ValUOMxRand</f>
        <v/>
      </c>
      <c r="AR57" s="12" t="str">
        <f>PG_ValUOMxRand</f>
        <v/>
      </c>
      <c r="AS57" s="12" t="str">
        <f>PG_ValUOMxRand</f>
        <v/>
      </c>
      <c r="AT57" s="12" t="str">
        <f>PG_ValUOMxRand</f>
        <v/>
      </c>
      <c r="AU57" s="13" t="str">
        <f>PG_ValUOMxRand</f>
        <v/>
      </c>
      <c r="AV57" s="14" t="str">
        <f>PG_ValRand</f>
        <v/>
      </c>
      <c r="AW57" s="15" t="str">
        <f>PG_ValRand</f>
        <v/>
      </c>
      <c r="AX57" s="16" t="str">
        <f>PG_ValRand</f>
        <v/>
      </c>
      <c r="AY57" s="11" t="str">
        <f>PG_ValUOMxRand</f>
        <v/>
      </c>
      <c r="AZ57" s="13" t="str">
        <f>PG_ValUOMxRand</f>
        <v/>
      </c>
    </row>
    <row r="58" spans="1:52" ht="15" customHeight="1">
      <c r="A58" s="65"/>
      <c r="B58" s="17"/>
      <c r="C58" s="10"/>
      <c r="D58" s="11"/>
      <c r="E58" s="12"/>
      <c r="F58" s="12"/>
      <c r="G58" s="12"/>
      <c r="H58" s="13"/>
      <c r="I58" s="14"/>
      <c r="J58" s="15"/>
      <c r="K58" s="16"/>
      <c r="L58" s="11"/>
      <c r="M58" s="13"/>
      <c r="N58" s="30"/>
      <c r="O58" s="17"/>
      <c r="P58" s="10"/>
      <c r="Q58" s="11"/>
      <c r="R58" s="12"/>
      <c r="S58" s="12"/>
      <c r="T58" s="12"/>
      <c r="U58" s="13"/>
      <c r="V58" s="14"/>
      <c r="W58" s="15"/>
      <c r="X58" s="16"/>
      <c r="Y58" s="11"/>
      <c r="Z58" s="13"/>
      <c r="AA58" s="31"/>
      <c r="AB58" s="17" t="str">
        <f>PG_ConstNmRout</f>
        <v/>
      </c>
      <c r="AC58" s="10" t="str">
        <f>PG_ValUOMxRout</f>
        <v/>
      </c>
      <c r="AD58" s="11" t="str">
        <f>PG_ValUOMxRout</f>
        <v/>
      </c>
      <c r="AE58" s="12" t="str">
        <f>PG_ValUOMxRout</f>
        <v/>
      </c>
      <c r="AF58" s="12" t="str">
        <f>PG_ValUOMxRout</f>
        <v/>
      </c>
      <c r="AG58" s="12" t="str">
        <f>PG_ValUOMxRout</f>
        <v/>
      </c>
      <c r="AH58" s="13" t="str">
        <f>PG_ValUOMxRout</f>
        <v/>
      </c>
      <c r="AI58" s="14" t="str">
        <f>PG_ValRout</f>
        <v/>
      </c>
      <c r="AJ58" s="15" t="str">
        <f>PG_ValRout</f>
        <v/>
      </c>
      <c r="AK58" s="16" t="str">
        <f>PG_ValRout</f>
        <v/>
      </c>
      <c r="AL58" s="11" t="str">
        <f>PG_ValUOMxRout</f>
        <v/>
      </c>
      <c r="AM58" s="13" t="str">
        <f>PG_ValUOMxRout</f>
        <v/>
      </c>
      <c r="AN58" s="30"/>
      <c r="AO58" s="17" t="str">
        <f>PG_ConstNmRand</f>
        <v/>
      </c>
      <c r="AP58" s="10" t="str">
        <f>PG_ValUOMxRand</f>
        <v/>
      </c>
      <c r="AQ58" s="11" t="str">
        <f>PG_ValUOMxRand</f>
        <v/>
      </c>
      <c r="AR58" s="12" t="str">
        <f>PG_ValUOMxRand</f>
        <v/>
      </c>
      <c r="AS58" s="12" t="str">
        <f>PG_ValUOMxRand</f>
        <v/>
      </c>
      <c r="AT58" s="12" t="str">
        <f>PG_ValUOMxRand</f>
        <v/>
      </c>
      <c r="AU58" s="13" t="str">
        <f>PG_ValUOMxRand</f>
        <v/>
      </c>
      <c r="AV58" s="14" t="str">
        <f>PG_ValRand</f>
        <v/>
      </c>
      <c r="AW58" s="15" t="str">
        <f>PG_ValRand</f>
        <v/>
      </c>
      <c r="AX58" s="16" t="str">
        <f>PG_ValRand</f>
        <v/>
      </c>
      <c r="AY58" s="11" t="str">
        <f>PG_ValUOMxRand</f>
        <v/>
      </c>
      <c r="AZ58" s="13" t="str">
        <f>PG_ValUOMxRand</f>
        <v/>
      </c>
    </row>
    <row r="59" spans="1:52" ht="15" customHeight="1">
      <c r="A59" s="65"/>
      <c r="B59" s="17"/>
      <c r="C59" s="10"/>
      <c r="D59" s="11"/>
      <c r="E59" s="12"/>
      <c r="F59" s="12"/>
      <c r="G59" s="12"/>
      <c r="H59" s="13"/>
      <c r="I59" s="14"/>
      <c r="J59" s="15"/>
      <c r="K59" s="16"/>
      <c r="L59" s="11"/>
      <c r="M59" s="13"/>
      <c r="N59" s="30"/>
      <c r="O59" s="17"/>
      <c r="P59" s="10"/>
      <c r="Q59" s="11"/>
      <c r="R59" s="12"/>
      <c r="S59" s="12"/>
      <c r="T59" s="12"/>
      <c r="U59" s="13"/>
      <c r="V59" s="14"/>
      <c r="W59" s="15"/>
      <c r="X59" s="16"/>
      <c r="Y59" s="11"/>
      <c r="Z59" s="13"/>
      <c r="AA59" s="31"/>
      <c r="AB59" s="17" t="str">
        <f>PG_ConstNmRout</f>
        <v/>
      </c>
      <c r="AC59" s="10" t="str">
        <f>PG_ValUOMxRout</f>
        <v/>
      </c>
      <c r="AD59" s="11" t="str">
        <f>PG_ValUOMxRout</f>
        <v/>
      </c>
      <c r="AE59" s="12" t="str">
        <f>PG_ValUOMxRout</f>
        <v/>
      </c>
      <c r="AF59" s="12" t="str">
        <f>PG_ValUOMxRout</f>
        <v/>
      </c>
      <c r="AG59" s="12" t="str">
        <f>PG_ValUOMxRout</f>
        <v/>
      </c>
      <c r="AH59" s="13" t="str">
        <f>PG_ValUOMxRout</f>
        <v/>
      </c>
      <c r="AI59" s="14" t="str">
        <f>PG_ValRout</f>
        <v/>
      </c>
      <c r="AJ59" s="15" t="str">
        <f>PG_ValRout</f>
        <v/>
      </c>
      <c r="AK59" s="16" t="str">
        <f>PG_ValRout</f>
        <v/>
      </c>
      <c r="AL59" s="11" t="str">
        <f>PG_ValUOMxRout</f>
        <v/>
      </c>
      <c r="AM59" s="13" t="str">
        <f>PG_ValUOMxRout</f>
        <v/>
      </c>
      <c r="AN59" s="30"/>
      <c r="AO59" s="17" t="str">
        <f>PG_ConstNmRand</f>
        <v/>
      </c>
      <c r="AP59" s="10" t="str">
        <f>PG_ValUOMxRand</f>
        <v/>
      </c>
      <c r="AQ59" s="11" t="str">
        <f>PG_ValUOMxRand</f>
        <v/>
      </c>
      <c r="AR59" s="12" t="str">
        <f>PG_ValUOMxRand</f>
        <v/>
      </c>
      <c r="AS59" s="12" t="str">
        <f>PG_ValUOMxRand</f>
        <v/>
      </c>
      <c r="AT59" s="12" t="str">
        <f>PG_ValUOMxRand</f>
        <v/>
      </c>
      <c r="AU59" s="13" t="str">
        <f>PG_ValUOMxRand</f>
        <v/>
      </c>
      <c r="AV59" s="14" t="str">
        <f>PG_ValRand</f>
        <v/>
      </c>
      <c r="AW59" s="15" t="str">
        <f>PG_ValRand</f>
        <v/>
      </c>
      <c r="AX59" s="16" t="str">
        <f>PG_ValRand</f>
        <v/>
      </c>
      <c r="AY59" s="11" t="str">
        <f>PG_ValUOMxRand</f>
        <v/>
      </c>
      <c r="AZ59" s="13" t="str">
        <f>PG_ValUOMxRand</f>
        <v/>
      </c>
    </row>
    <row r="60" spans="1:52" ht="15" customHeight="1">
      <c r="A60" s="65"/>
      <c r="B60" s="17"/>
      <c r="C60" s="10"/>
      <c r="D60" s="11"/>
      <c r="E60" s="12"/>
      <c r="F60" s="12"/>
      <c r="G60" s="12"/>
      <c r="H60" s="13"/>
      <c r="I60" s="14"/>
      <c r="J60" s="15"/>
      <c r="K60" s="16"/>
      <c r="L60" s="11"/>
      <c r="M60" s="13"/>
      <c r="N60" s="30"/>
      <c r="O60" s="17"/>
      <c r="P60" s="10"/>
      <c r="Q60" s="11"/>
      <c r="R60" s="12"/>
      <c r="S60" s="12"/>
      <c r="T60" s="12"/>
      <c r="U60" s="13"/>
      <c r="V60" s="14"/>
      <c r="W60" s="15"/>
      <c r="X60" s="16"/>
      <c r="Y60" s="11"/>
      <c r="Z60" s="13"/>
      <c r="AA60" s="31"/>
      <c r="AB60" s="17" t="str">
        <f>PG_ConstNmRout</f>
        <v/>
      </c>
      <c r="AC60" s="10" t="str">
        <f>PG_ValUOMxRout</f>
        <v/>
      </c>
      <c r="AD60" s="11" t="str">
        <f>PG_ValUOMxRout</f>
        <v/>
      </c>
      <c r="AE60" s="12" t="str">
        <f>PG_ValUOMxRout</f>
        <v/>
      </c>
      <c r="AF60" s="12" t="str">
        <f>PG_ValUOMxRout</f>
        <v/>
      </c>
      <c r="AG60" s="12" t="str">
        <f>PG_ValUOMxRout</f>
        <v/>
      </c>
      <c r="AH60" s="13" t="str">
        <f>PG_ValUOMxRout</f>
        <v/>
      </c>
      <c r="AI60" s="14" t="str">
        <f>PG_ValRout</f>
        <v/>
      </c>
      <c r="AJ60" s="15" t="str">
        <f>PG_ValRout</f>
        <v/>
      </c>
      <c r="AK60" s="16" t="str">
        <f>PG_ValRout</f>
        <v/>
      </c>
      <c r="AL60" s="11" t="str">
        <f>PG_ValUOMxRout</f>
        <v/>
      </c>
      <c r="AM60" s="13" t="str">
        <f>PG_ValUOMxRout</f>
        <v/>
      </c>
      <c r="AN60" s="30"/>
      <c r="AO60" s="17" t="str">
        <f>PG_ConstNmRand</f>
        <v/>
      </c>
      <c r="AP60" s="10" t="str">
        <f>PG_ValUOMxRand</f>
        <v/>
      </c>
      <c r="AQ60" s="11" t="str">
        <f>PG_ValUOMxRand</f>
        <v/>
      </c>
      <c r="AR60" s="12" t="str">
        <f>PG_ValUOMxRand</f>
        <v/>
      </c>
      <c r="AS60" s="12" t="str">
        <f>PG_ValUOMxRand</f>
        <v/>
      </c>
      <c r="AT60" s="12" t="str">
        <f>PG_ValUOMxRand</f>
        <v/>
      </c>
      <c r="AU60" s="13" t="str">
        <f>PG_ValUOMxRand</f>
        <v/>
      </c>
      <c r="AV60" s="14" t="str">
        <f>PG_ValRand</f>
        <v/>
      </c>
      <c r="AW60" s="15" t="str">
        <f>PG_ValRand</f>
        <v/>
      </c>
      <c r="AX60" s="16" t="str">
        <f>PG_ValRand</f>
        <v/>
      </c>
      <c r="AY60" s="11" t="str">
        <f>PG_ValUOMxRand</f>
        <v/>
      </c>
      <c r="AZ60" s="13" t="str">
        <f>PG_ValUOMxRand</f>
        <v/>
      </c>
    </row>
    <row r="61" spans="1:52" ht="15" customHeight="1">
      <c r="A61" s="65"/>
      <c r="B61" s="17"/>
      <c r="C61" s="10"/>
      <c r="D61" s="11"/>
      <c r="E61" s="12"/>
      <c r="F61" s="12"/>
      <c r="G61" s="12"/>
      <c r="H61" s="13"/>
      <c r="I61" s="14"/>
      <c r="J61" s="15"/>
      <c r="K61" s="16"/>
      <c r="L61" s="11"/>
      <c r="M61" s="13"/>
      <c r="N61" s="30"/>
      <c r="O61" s="17"/>
      <c r="P61" s="10"/>
      <c r="Q61" s="11"/>
      <c r="R61" s="12"/>
      <c r="S61" s="12"/>
      <c r="T61" s="12"/>
      <c r="U61" s="13"/>
      <c r="V61" s="14"/>
      <c r="W61" s="15"/>
      <c r="X61" s="16"/>
      <c r="Y61" s="11"/>
      <c r="Z61" s="13"/>
      <c r="AA61" s="31"/>
      <c r="AB61" s="17" t="str">
        <f>PG_ConstNmRout</f>
        <v/>
      </c>
      <c r="AC61" s="10" t="str">
        <f>PG_ValUOMxRout</f>
        <v/>
      </c>
      <c r="AD61" s="11" t="str">
        <f>PG_ValUOMxRout</f>
        <v/>
      </c>
      <c r="AE61" s="12" t="str">
        <f>PG_ValUOMxRout</f>
        <v/>
      </c>
      <c r="AF61" s="12" t="str">
        <f>PG_ValUOMxRout</f>
        <v/>
      </c>
      <c r="AG61" s="12" t="str">
        <f>PG_ValUOMxRout</f>
        <v/>
      </c>
      <c r="AH61" s="13" t="str">
        <f>PG_ValUOMxRout</f>
        <v/>
      </c>
      <c r="AI61" s="14" t="str">
        <f>PG_ValRout</f>
        <v/>
      </c>
      <c r="AJ61" s="15" t="str">
        <f>PG_ValRout</f>
        <v/>
      </c>
      <c r="AK61" s="16" t="str">
        <f>PG_ValRout</f>
        <v/>
      </c>
      <c r="AL61" s="11" t="str">
        <f>PG_ValUOMxRout</f>
        <v/>
      </c>
      <c r="AM61" s="13" t="str">
        <f>PG_ValUOMxRout</f>
        <v/>
      </c>
      <c r="AN61" s="30"/>
      <c r="AO61" s="17" t="str">
        <f>PG_ConstNmRand</f>
        <v/>
      </c>
      <c r="AP61" s="10" t="str">
        <f>PG_ValUOMxRand</f>
        <v/>
      </c>
      <c r="AQ61" s="11" t="str">
        <f>PG_ValUOMxRand</f>
        <v/>
      </c>
      <c r="AR61" s="12" t="str">
        <f>PG_ValUOMxRand</f>
        <v/>
      </c>
      <c r="AS61" s="12" t="str">
        <f>PG_ValUOMxRand</f>
        <v/>
      </c>
      <c r="AT61" s="12" t="str">
        <f>PG_ValUOMxRand</f>
        <v/>
      </c>
      <c r="AU61" s="13" t="str">
        <f>PG_ValUOMxRand</f>
        <v/>
      </c>
      <c r="AV61" s="14" t="str">
        <f>PG_ValRand</f>
        <v/>
      </c>
      <c r="AW61" s="15" t="str">
        <f>PG_ValRand</f>
        <v/>
      </c>
      <c r="AX61" s="16" t="str">
        <f>PG_ValRand</f>
        <v/>
      </c>
      <c r="AY61" s="11" t="str">
        <f>PG_ValUOMxRand</f>
        <v/>
      </c>
      <c r="AZ61" s="13" t="str">
        <f>PG_ValUOMxRand</f>
        <v/>
      </c>
    </row>
    <row r="62" spans="1:52" ht="15" customHeight="1">
      <c r="A62" s="65"/>
      <c r="B62" s="17"/>
      <c r="C62" s="10"/>
      <c r="D62" s="11"/>
      <c r="E62" s="12"/>
      <c r="F62" s="12"/>
      <c r="G62" s="12"/>
      <c r="H62" s="13"/>
      <c r="I62" s="14"/>
      <c r="J62" s="15"/>
      <c r="K62" s="16"/>
      <c r="L62" s="11"/>
      <c r="M62" s="13"/>
      <c r="N62" s="30"/>
      <c r="O62" s="17"/>
      <c r="P62" s="10"/>
      <c r="Q62" s="11"/>
      <c r="R62" s="12"/>
      <c r="S62" s="12"/>
      <c r="T62" s="12"/>
      <c r="U62" s="13"/>
      <c r="V62" s="14"/>
      <c r="W62" s="15"/>
      <c r="X62" s="16"/>
      <c r="Y62" s="11"/>
      <c r="Z62" s="13"/>
      <c r="AA62" s="31"/>
      <c r="AB62" s="17" t="str">
        <f>PG_ConstNmRout</f>
        <v/>
      </c>
      <c r="AC62" s="10" t="str">
        <f>PG_ValUOMxRout</f>
        <v/>
      </c>
      <c r="AD62" s="11" t="str">
        <f>PG_ValUOMxRout</f>
        <v/>
      </c>
      <c r="AE62" s="12" t="str">
        <f>PG_ValUOMxRout</f>
        <v/>
      </c>
      <c r="AF62" s="12" t="str">
        <f>PG_ValUOMxRout</f>
        <v/>
      </c>
      <c r="AG62" s="12" t="str">
        <f>PG_ValUOMxRout</f>
        <v/>
      </c>
      <c r="AH62" s="13" t="str">
        <f>PG_ValUOMxRout</f>
        <v/>
      </c>
      <c r="AI62" s="14" t="str">
        <f>PG_ValRout</f>
        <v/>
      </c>
      <c r="AJ62" s="15" t="str">
        <f>PG_ValRout</f>
        <v/>
      </c>
      <c r="AK62" s="16" t="str">
        <f>PG_ValRout</f>
        <v/>
      </c>
      <c r="AL62" s="11" t="str">
        <f>PG_ValUOMxRout</f>
        <v/>
      </c>
      <c r="AM62" s="13" t="str">
        <f>PG_ValUOMxRout</f>
        <v/>
      </c>
      <c r="AN62" s="30"/>
      <c r="AO62" s="17" t="str">
        <f>PG_ConstNmRand</f>
        <v/>
      </c>
      <c r="AP62" s="10" t="str">
        <f>PG_ValUOMxRand</f>
        <v/>
      </c>
      <c r="AQ62" s="11" t="str">
        <f>PG_ValUOMxRand</f>
        <v/>
      </c>
      <c r="AR62" s="12" t="str">
        <f>PG_ValUOMxRand</f>
        <v/>
      </c>
      <c r="AS62" s="12" t="str">
        <f>PG_ValUOMxRand</f>
        <v/>
      </c>
      <c r="AT62" s="12" t="str">
        <f>PG_ValUOMxRand</f>
        <v/>
      </c>
      <c r="AU62" s="13" t="str">
        <f>PG_ValUOMxRand</f>
        <v/>
      </c>
      <c r="AV62" s="14" t="str">
        <f>PG_ValRand</f>
        <v/>
      </c>
      <c r="AW62" s="15" t="str">
        <f>PG_ValRand</f>
        <v/>
      </c>
      <c r="AX62" s="16" t="str">
        <f>PG_ValRand</f>
        <v/>
      </c>
      <c r="AY62" s="11" t="str">
        <f>PG_ValUOMxRand</f>
        <v/>
      </c>
      <c r="AZ62" s="13" t="str">
        <f>PG_ValUOMxRand</f>
        <v/>
      </c>
    </row>
    <row r="63" spans="1:52" ht="15" customHeight="1">
      <c r="A63" s="65"/>
      <c r="B63" s="17"/>
      <c r="C63" s="10"/>
      <c r="D63" s="11"/>
      <c r="E63" s="12"/>
      <c r="F63" s="12"/>
      <c r="G63" s="12"/>
      <c r="H63" s="13"/>
      <c r="I63" s="14"/>
      <c r="J63" s="15"/>
      <c r="K63" s="16"/>
      <c r="L63" s="11"/>
      <c r="M63" s="13"/>
      <c r="N63" s="30"/>
      <c r="O63" s="17"/>
      <c r="P63" s="10"/>
      <c r="Q63" s="11"/>
      <c r="R63" s="12"/>
      <c r="S63" s="12"/>
      <c r="T63" s="12"/>
      <c r="U63" s="13"/>
      <c r="V63" s="14"/>
      <c r="W63" s="15"/>
      <c r="X63" s="16"/>
      <c r="Y63" s="11"/>
      <c r="Z63" s="13"/>
      <c r="AA63" s="31"/>
      <c r="AB63" s="17" t="str">
        <f>PG_ConstNmRout</f>
        <v/>
      </c>
      <c r="AC63" s="10" t="str">
        <f>PG_ValUOMxRout</f>
        <v/>
      </c>
      <c r="AD63" s="11" t="str">
        <f>PG_ValUOMxRout</f>
        <v/>
      </c>
      <c r="AE63" s="12" t="str">
        <f>PG_ValUOMxRout</f>
        <v/>
      </c>
      <c r="AF63" s="12" t="str">
        <f>PG_ValUOMxRout</f>
        <v/>
      </c>
      <c r="AG63" s="12" t="str">
        <f>PG_ValUOMxRout</f>
        <v/>
      </c>
      <c r="AH63" s="13" t="str">
        <f>PG_ValUOMxRout</f>
        <v/>
      </c>
      <c r="AI63" s="14" t="str">
        <f>PG_ValRout</f>
        <v/>
      </c>
      <c r="AJ63" s="15" t="str">
        <f>PG_ValRout</f>
        <v/>
      </c>
      <c r="AK63" s="16" t="str">
        <f>PG_ValRout</f>
        <v/>
      </c>
      <c r="AL63" s="11" t="str">
        <f>PG_ValUOMxRout</f>
        <v/>
      </c>
      <c r="AM63" s="13" t="str">
        <f>PG_ValUOMxRout</f>
        <v/>
      </c>
      <c r="AN63" s="30"/>
      <c r="AO63" s="17" t="str">
        <f>PG_ConstNmRand</f>
        <v/>
      </c>
      <c r="AP63" s="10" t="str">
        <f>PG_ValUOMxRand</f>
        <v/>
      </c>
      <c r="AQ63" s="11" t="str">
        <f>PG_ValUOMxRand</f>
        <v/>
      </c>
      <c r="AR63" s="12" t="str">
        <f>PG_ValUOMxRand</f>
        <v/>
      </c>
      <c r="AS63" s="12" t="str">
        <f>PG_ValUOMxRand</f>
        <v/>
      </c>
      <c r="AT63" s="12" t="str">
        <f>PG_ValUOMxRand</f>
        <v/>
      </c>
      <c r="AU63" s="13" t="str">
        <f>PG_ValUOMxRand</f>
        <v/>
      </c>
      <c r="AV63" s="14" t="str">
        <f>PG_ValRand</f>
        <v/>
      </c>
      <c r="AW63" s="15" t="str">
        <f>PG_ValRand</f>
        <v/>
      </c>
      <c r="AX63" s="16" t="str">
        <f>PG_ValRand</f>
        <v/>
      </c>
      <c r="AY63" s="11" t="str">
        <f>PG_ValUOMxRand</f>
        <v/>
      </c>
      <c r="AZ63" s="13" t="str">
        <f>PG_ValUOMxRand</f>
        <v/>
      </c>
    </row>
    <row r="64" spans="1:52" ht="15" customHeight="1">
      <c r="A64" s="65"/>
      <c r="B64" s="17"/>
      <c r="C64" s="10"/>
      <c r="D64" s="11"/>
      <c r="E64" s="12"/>
      <c r="F64" s="12"/>
      <c r="G64" s="12"/>
      <c r="H64" s="13"/>
      <c r="I64" s="14"/>
      <c r="J64" s="15"/>
      <c r="K64" s="16"/>
      <c r="L64" s="11"/>
      <c r="M64" s="13"/>
      <c r="N64" s="30"/>
      <c r="O64" s="17"/>
      <c r="P64" s="10"/>
      <c r="Q64" s="11"/>
      <c r="R64" s="12"/>
      <c r="S64" s="12"/>
      <c r="T64" s="12"/>
      <c r="U64" s="13"/>
      <c r="V64" s="14"/>
      <c r="W64" s="15"/>
      <c r="X64" s="16"/>
      <c r="Y64" s="11"/>
      <c r="Z64" s="13"/>
      <c r="AA64" s="31"/>
      <c r="AB64" s="17" t="str">
        <f>PG_ConstNmRout</f>
        <v/>
      </c>
      <c r="AC64" s="10" t="str">
        <f>PG_ValUOMxRout</f>
        <v/>
      </c>
      <c r="AD64" s="11" t="str">
        <f>PG_ValUOMxRout</f>
        <v/>
      </c>
      <c r="AE64" s="12" t="str">
        <f>PG_ValUOMxRout</f>
        <v/>
      </c>
      <c r="AF64" s="12" t="str">
        <f>PG_ValUOMxRout</f>
        <v/>
      </c>
      <c r="AG64" s="12" t="str">
        <f>PG_ValUOMxRout</f>
        <v/>
      </c>
      <c r="AH64" s="13" t="str">
        <f>PG_ValUOMxRout</f>
        <v/>
      </c>
      <c r="AI64" s="14" t="str">
        <f>PG_ValRout</f>
        <v/>
      </c>
      <c r="AJ64" s="15" t="str">
        <f>PG_ValRout</f>
        <v/>
      </c>
      <c r="AK64" s="16" t="str">
        <f>PG_ValRout</f>
        <v/>
      </c>
      <c r="AL64" s="11" t="str">
        <f>PG_ValUOMxRout</f>
        <v/>
      </c>
      <c r="AM64" s="13" t="str">
        <f>PG_ValUOMxRout</f>
        <v/>
      </c>
      <c r="AN64" s="30"/>
      <c r="AO64" s="17" t="str">
        <f>PG_ConstNmRand</f>
        <v/>
      </c>
      <c r="AP64" s="10" t="str">
        <f>PG_ValUOMxRand</f>
        <v/>
      </c>
      <c r="AQ64" s="11" t="str">
        <f>PG_ValUOMxRand</f>
        <v/>
      </c>
      <c r="AR64" s="12" t="str">
        <f>PG_ValUOMxRand</f>
        <v/>
      </c>
      <c r="AS64" s="12" t="str">
        <f>PG_ValUOMxRand</f>
        <v/>
      </c>
      <c r="AT64" s="12" t="str">
        <f>PG_ValUOMxRand</f>
        <v/>
      </c>
      <c r="AU64" s="13" t="str">
        <f>PG_ValUOMxRand</f>
        <v/>
      </c>
      <c r="AV64" s="14" t="str">
        <f>PG_ValRand</f>
        <v/>
      </c>
      <c r="AW64" s="15" t="str">
        <f>PG_ValRand</f>
        <v/>
      </c>
      <c r="AX64" s="16" t="str">
        <f>PG_ValRand</f>
        <v/>
      </c>
      <c r="AY64" s="11" t="str">
        <f>PG_ValUOMxRand</f>
        <v/>
      </c>
      <c r="AZ64" s="13" t="str">
        <f>PG_ValUOMxRand</f>
        <v/>
      </c>
    </row>
    <row r="65" spans="1:52" ht="15" customHeight="1">
      <c r="A65" s="65"/>
      <c r="B65" s="17"/>
      <c r="C65" s="10"/>
      <c r="D65" s="11"/>
      <c r="E65" s="12"/>
      <c r="F65" s="12"/>
      <c r="G65" s="12"/>
      <c r="H65" s="13"/>
      <c r="I65" s="14"/>
      <c r="J65" s="15"/>
      <c r="K65" s="16"/>
      <c r="L65" s="11"/>
      <c r="M65" s="13"/>
      <c r="N65" s="30"/>
      <c r="O65" s="17"/>
      <c r="P65" s="10"/>
      <c r="Q65" s="11"/>
      <c r="R65" s="12"/>
      <c r="S65" s="12"/>
      <c r="T65" s="12"/>
      <c r="U65" s="13"/>
      <c r="V65" s="14"/>
      <c r="W65" s="15"/>
      <c r="X65" s="16"/>
      <c r="Y65" s="11"/>
      <c r="Z65" s="13"/>
      <c r="AA65" s="31"/>
      <c r="AB65" s="17" t="str">
        <f>PG_ConstNmRout</f>
        <v/>
      </c>
      <c r="AC65" s="10" t="str">
        <f>PG_ValUOMxRout</f>
        <v/>
      </c>
      <c r="AD65" s="11" t="str">
        <f>PG_ValUOMxRout</f>
        <v/>
      </c>
      <c r="AE65" s="12" t="str">
        <f>PG_ValUOMxRout</f>
        <v/>
      </c>
      <c r="AF65" s="12" t="str">
        <f>PG_ValUOMxRout</f>
        <v/>
      </c>
      <c r="AG65" s="12" t="str">
        <f>PG_ValUOMxRout</f>
        <v/>
      </c>
      <c r="AH65" s="13" t="str">
        <f>PG_ValUOMxRout</f>
        <v/>
      </c>
      <c r="AI65" s="14" t="str">
        <f>PG_ValRout</f>
        <v/>
      </c>
      <c r="AJ65" s="15" t="str">
        <f>PG_ValRout</f>
        <v/>
      </c>
      <c r="AK65" s="16" t="str">
        <f>PG_ValRout</f>
        <v/>
      </c>
      <c r="AL65" s="11" t="str">
        <f>PG_ValUOMxRout</f>
        <v/>
      </c>
      <c r="AM65" s="13" t="str">
        <f>PG_ValUOMxRout</f>
        <v/>
      </c>
      <c r="AN65" s="30"/>
      <c r="AO65" s="17" t="str">
        <f>PG_ConstNmRand</f>
        <v/>
      </c>
      <c r="AP65" s="10" t="str">
        <f>PG_ValUOMxRand</f>
        <v/>
      </c>
      <c r="AQ65" s="11" t="str">
        <f>PG_ValUOMxRand</f>
        <v/>
      </c>
      <c r="AR65" s="12" t="str">
        <f>PG_ValUOMxRand</f>
        <v/>
      </c>
      <c r="AS65" s="12" t="str">
        <f>PG_ValUOMxRand</f>
        <v/>
      </c>
      <c r="AT65" s="12" t="str">
        <f>PG_ValUOMxRand</f>
        <v/>
      </c>
      <c r="AU65" s="13" t="str">
        <f>PG_ValUOMxRand</f>
        <v/>
      </c>
      <c r="AV65" s="14" t="str">
        <f>PG_ValRand</f>
        <v/>
      </c>
      <c r="AW65" s="15" t="str">
        <f>PG_ValRand</f>
        <v/>
      </c>
      <c r="AX65" s="16" t="str">
        <f>PG_ValRand</f>
        <v/>
      </c>
      <c r="AY65" s="11" t="str">
        <f>PG_ValUOMxRand</f>
        <v/>
      </c>
      <c r="AZ65" s="13" t="str">
        <f>PG_ValUOMxRand</f>
        <v/>
      </c>
    </row>
    <row r="66" spans="1:52" ht="15" customHeight="1">
      <c r="A66" s="65"/>
      <c r="B66" s="17"/>
      <c r="C66" s="10"/>
      <c r="D66" s="11"/>
      <c r="E66" s="12"/>
      <c r="F66" s="12"/>
      <c r="G66" s="12"/>
      <c r="H66" s="13"/>
      <c r="I66" s="14"/>
      <c r="J66" s="15"/>
      <c r="K66" s="16"/>
      <c r="L66" s="11"/>
      <c r="M66" s="13"/>
      <c r="N66" s="30"/>
      <c r="O66" s="17"/>
      <c r="P66" s="10"/>
      <c r="Q66" s="11"/>
      <c r="R66" s="12"/>
      <c r="S66" s="12"/>
      <c r="T66" s="12"/>
      <c r="U66" s="13"/>
      <c r="V66" s="14"/>
      <c r="W66" s="15"/>
      <c r="X66" s="16"/>
      <c r="Y66" s="11"/>
      <c r="Z66" s="13"/>
      <c r="AA66" s="31"/>
      <c r="AB66" s="17" t="str">
        <f>PG_ConstNmRout</f>
        <v/>
      </c>
      <c r="AC66" s="10" t="str">
        <f>PG_ValUOMxRout</f>
        <v/>
      </c>
      <c r="AD66" s="11" t="str">
        <f>PG_ValUOMxRout</f>
        <v/>
      </c>
      <c r="AE66" s="12" t="str">
        <f>PG_ValUOMxRout</f>
        <v/>
      </c>
      <c r="AF66" s="12" t="str">
        <f>PG_ValUOMxRout</f>
        <v/>
      </c>
      <c r="AG66" s="12" t="str">
        <f>PG_ValUOMxRout</f>
        <v/>
      </c>
      <c r="AH66" s="13" t="str">
        <f>PG_ValUOMxRout</f>
        <v/>
      </c>
      <c r="AI66" s="14" t="str">
        <f>PG_ValRout</f>
        <v/>
      </c>
      <c r="AJ66" s="15" t="str">
        <f>PG_ValRout</f>
        <v/>
      </c>
      <c r="AK66" s="16" t="str">
        <f>PG_ValRout</f>
        <v/>
      </c>
      <c r="AL66" s="11" t="str">
        <f>PG_ValUOMxRout</f>
        <v/>
      </c>
      <c r="AM66" s="13" t="str">
        <f>PG_ValUOMxRout</f>
        <v/>
      </c>
      <c r="AN66" s="30"/>
      <c r="AO66" s="17" t="str">
        <f>PG_ConstNmRand</f>
        <v/>
      </c>
      <c r="AP66" s="10" t="str">
        <f>PG_ValUOMxRand</f>
        <v/>
      </c>
      <c r="AQ66" s="11" t="str">
        <f>PG_ValUOMxRand</f>
        <v/>
      </c>
      <c r="AR66" s="12" t="str">
        <f>PG_ValUOMxRand</f>
        <v/>
      </c>
      <c r="AS66" s="12" t="str">
        <f>PG_ValUOMxRand</f>
        <v/>
      </c>
      <c r="AT66" s="12" t="str">
        <f>PG_ValUOMxRand</f>
        <v/>
      </c>
      <c r="AU66" s="13" t="str">
        <f>PG_ValUOMxRand</f>
        <v/>
      </c>
      <c r="AV66" s="14" t="str">
        <f>PG_ValRand</f>
        <v/>
      </c>
      <c r="AW66" s="15" t="str">
        <f>PG_ValRand</f>
        <v/>
      </c>
      <c r="AX66" s="16" t="str">
        <f>PG_ValRand</f>
        <v/>
      </c>
      <c r="AY66" s="11" t="str">
        <f>PG_ValUOMxRand</f>
        <v/>
      </c>
      <c r="AZ66" s="13" t="str">
        <f>PG_ValUOMxRand</f>
        <v/>
      </c>
    </row>
    <row r="67" spans="1:52" ht="15" customHeight="1">
      <c r="A67" s="65"/>
      <c r="B67" s="17"/>
      <c r="C67" s="10"/>
      <c r="D67" s="11"/>
      <c r="E67" s="12"/>
      <c r="F67" s="12"/>
      <c r="G67" s="12"/>
      <c r="H67" s="13"/>
      <c r="I67" s="14"/>
      <c r="J67" s="15"/>
      <c r="K67" s="16"/>
      <c r="L67" s="11"/>
      <c r="M67" s="13"/>
      <c r="N67" s="30"/>
      <c r="O67" s="17"/>
      <c r="P67" s="10"/>
      <c r="Q67" s="11"/>
      <c r="R67" s="12"/>
      <c r="S67" s="12"/>
      <c r="T67" s="12"/>
      <c r="U67" s="13"/>
      <c r="V67" s="14"/>
      <c r="W67" s="15"/>
      <c r="X67" s="16"/>
      <c r="Y67" s="11"/>
      <c r="Z67" s="13"/>
      <c r="AA67" s="31"/>
      <c r="AB67" s="17" t="str">
        <f>PG_ConstNmRout</f>
        <v/>
      </c>
      <c r="AC67" s="10" t="str">
        <f>PG_ValUOMxRout</f>
        <v/>
      </c>
      <c r="AD67" s="11" t="str">
        <f>PG_ValUOMxRout</f>
        <v/>
      </c>
      <c r="AE67" s="12" t="str">
        <f>PG_ValUOMxRout</f>
        <v/>
      </c>
      <c r="AF67" s="12" t="str">
        <f>PG_ValUOMxRout</f>
        <v/>
      </c>
      <c r="AG67" s="12" t="str">
        <f>PG_ValUOMxRout</f>
        <v/>
      </c>
      <c r="AH67" s="13" t="str">
        <f>PG_ValUOMxRout</f>
        <v/>
      </c>
      <c r="AI67" s="14" t="str">
        <f>PG_ValRout</f>
        <v/>
      </c>
      <c r="AJ67" s="15" t="str">
        <f>PG_ValRout</f>
        <v/>
      </c>
      <c r="AK67" s="16" t="str">
        <f>PG_ValRout</f>
        <v/>
      </c>
      <c r="AL67" s="11" t="str">
        <f>PG_ValUOMxRout</f>
        <v/>
      </c>
      <c r="AM67" s="13" t="str">
        <f>PG_ValUOMxRout</f>
        <v/>
      </c>
      <c r="AN67" s="30"/>
      <c r="AO67" s="17" t="str">
        <f>PG_ConstNmRand</f>
        <v/>
      </c>
      <c r="AP67" s="10" t="str">
        <f>PG_ValUOMxRand</f>
        <v/>
      </c>
      <c r="AQ67" s="11" t="str">
        <f>PG_ValUOMxRand</f>
        <v/>
      </c>
      <c r="AR67" s="12" t="str">
        <f>PG_ValUOMxRand</f>
        <v/>
      </c>
      <c r="AS67" s="12" t="str">
        <f>PG_ValUOMxRand</f>
        <v/>
      </c>
      <c r="AT67" s="12" t="str">
        <f>PG_ValUOMxRand</f>
        <v/>
      </c>
      <c r="AU67" s="13" t="str">
        <f>PG_ValUOMxRand</f>
        <v/>
      </c>
      <c r="AV67" s="14" t="str">
        <f>PG_ValRand</f>
        <v/>
      </c>
      <c r="AW67" s="15" t="str">
        <f>PG_ValRand</f>
        <v/>
      </c>
      <c r="AX67" s="16" t="str">
        <f>PG_ValRand</f>
        <v/>
      </c>
      <c r="AY67" s="11" t="str">
        <f>PG_ValUOMxRand</f>
        <v/>
      </c>
      <c r="AZ67" s="13" t="str">
        <f>PG_ValUOMxRand</f>
        <v/>
      </c>
    </row>
    <row r="68" spans="1:52" ht="15" customHeight="1">
      <c r="A68" s="65"/>
      <c r="B68" s="17"/>
      <c r="C68" s="10"/>
      <c r="D68" s="11"/>
      <c r="E68" s="12"/>
      <c r="F68" s="12"/>
      <c r="G68" s="12"/>
      <c r="H68" s="13"/>
      <c r="I68" s="14"/>
      <c r="J68" s="15"/>
      <c r="K68" s="16"/>
      <c r="L68" s="11"/>
      <c r="M68" s="13"/>
      <c r="N68" s="30"/>
      <c r="O68" s="17"/>
      <c r="P68" s="10"/>
      <c r="Q68" s="11"/>
      <c r="R68" s="12"/>
      <c r="S68" s="12"/>
      <c r="T68" s="12"/>
      <c r="U68" s="13"/>
      <c r="V68" s="14"/>
      <c r="W68" s="15"/>
      <c r="X68" s="16"/>
      <c r="Y68" s="11"/>
      <c r="Z68" s="13"/>
      <c r="AA68" s="31"/>
      <c r="AB68" s="17" t="str">
        <f>PG_ConstNmRout</f>
        <v/>
      </c>
      <c r="AC68" s="10" t="str">
        <f>PG_ValUOMxRout</f>
        <v/>
      </c>
      <c r="AD68" s="11" t="str">
        <f>PG_ValUOMxRout</f>
        <v/>
      </c>
      <c r="AE68" s="12" t="str">
        <f>PG_ValUOMxRout</f>
        <v/>
      </c>
      <c r="AF68" s="12" t="str">
        <f>PG_ValUOMxRout</f>
        <v/>
      </c>
      <c r="AG68" s="12" t="str">
        <f>PG_ValUOMxRout</f>
        <v/>
      </c>
      <c r="AH68" s="13" t="str">
        <f>PG_ValUOMxRout</f>
        <v/>
      </c>
      <c r="AI68" s="14" t="str">
        <f>PG_ValRout</f>
        <v/>
      </c>
      <c r="AJ68" s="15" t="str">
        <f>PG_ValRout</f>
        <v/>
      </c>
      <c r="AK68" s="16" t="str">
        <f>PG_ValRout</f>
        <v/>
      </c>
      <c r="AL68" s="11" t="str">
        <f>PG_ValUOMxRout</f>
        <v/>
      </c>
      <c r="AM68" s="13" t="str">
        <f>PG_ValUOMxRout</f>
        <v/>
      </c>
      <c r="AN68" s="30"/>
      <c r="AO68" s="17" t="str">
        <f>PG_ConstNmRand</f>
        <v/>
      </c>
      <c r="AP68" s="10" t="str">
        <f>PG_ValUOMxRand</f>
        <v/>
      </c>
      <c r="AQ68" s="11" t="str">
        <f>PG_ValUOMxRand</f>
        <v/>
      </c>
      <c r="AR68" s="12" t="str">
        <f>PG_ValUOMxRand</f>
        <v/>
      </c>
      <c r="AS68" s="12" t="str">
        <f>PG_ValUOMxRand</f>
        <v/>
      </c>
      <c r="AT68" s="12" t="str">
        <f>PG_ValUOMxRand</f>
        <v/>
      </c>
      <c r="AU68" s="13" t="str">
        <f>PG_ValUOMxRand</f>
        <v/>
      </c>
      <c r="AV68" s="14" t="str">
        <f>PG_ValRand</f>
        <v/>
      </c>
      <c r="AW68" s="15" t="str">
        <f>PG_ValRand</f>
        <v/>
      </c>
      <c r="AX68" s="16" t="str">
        <f>PG_ValRand</f>
        <v/>
      </c>
      <c r="AY68" s="11" t="str">
        <f>PG_ValUOMxRand</f>
        <v/>
      </c>
      <c r="AZ68" s="13" t="str">
        <f>PG_ValUOMxRand</f>
        <v/>
      </c>
    </row>
    <row r="69" spans="1:52" ht="15" customHeight="1">
      <c r="A69" s="65"/>
      <c r="B69" s="17"/>
      <c r="C69" s="10"/>
      <c r="D69" s="11"/>
      <c r="E69" s="12"/>
      <c r="F69" s="12"/>
      <c r="G69" s="12"/>
      <c r="H69" s="13"/>
      <c r="I69" s="14"/>
      <c r="J69" s="15"/>
      <c r="K69" s="16"/>
      <c r="L69" s="11"/>
      <c r="M69" s="13"/>
      <c r="N69" s="30"/>
      <c r="O69" s="17"/>
      <c r="P69" s="10"/>
      <c r="Q69" s="11"/>
      <c r="R69" s="12"/>
      <c r="S69" s="12"/>
      <c r="T69" s="12"/>
      <c r="U69" s="13"/>
      <c r="V69" s="14"/>
      <c r="W69" s="15"/>
      <c r="X69" s="16"/>
      <c r="Y69" s="11"/>
      <c r="Z69" s="13"/>
      <c r="AA69" s="31"/>
      <c r="AB69" s="17" t="str">
        <f>PG_ConstNmRout</f>
        <v/>
      </c>
      <c r="AC69" s="10" t="str">
        <f>PG_ValUOMxRout</f>
        <v/>
      </c>
      <c r="AD69" s="11" t="str">
        <f>PG_ValUOMxRout</f>
        <v/>
      </c>
      <c r="AE69" s="12" t="str">
        <f>PG_ValUOMxRout</f>
        <v/>
      </c>
      <c r="AF69" s="12" t="str">
        <f>PG_ValUOMxRout</f>
        <v/>
      </c>
      <c r="AG69" s="12" t="str">
        <f>PG_ValUOMxRout</f>
        <v/>
      </c>
      <c r="AH69" s="13" t="str">
        <f>PG_ValUOMxRout</f>
        <v/>
      </c>
      <c r="AI69" s="14" t="str">
        <f>PG_ValRout</f>
        <v/>
      </c>
      <c r="AJ69" s="15" t="str">
        <f>PG_ValRout</f>
        <v/>
      </c>
      <c r="AK69" s="16" t="str">
        <f>PG_ValRout</f>
        <v/>
      </c>
      <c r="AL69" s="11" t="str">
        <f>PG_ValUOMxRout</f>
        <v/>
      </c>
      <c r="AM69" s="13" t="str">
        <f>PG_ValUOMxRout</f>
        <v/>
      </c>
      <c r="AN69" s="30"/>
      <c r="AO69" s="17" t="str">
        <f>PG_ConstNmRand</f>
        <v/>
      </c>
      <c r="AP69" s="10" t="str">
        <f>PG_ValUOMxRand</f>
        <v/>
      </c>
      <c r="AQ69" s="11" t="str">
        <f>PG_ValUOMxRand</f>
        <v/>
      </c>
      <c r="AR69" s="12" t="str">
        <f>PG_ValUOMxRand</f>
        <v/>
      </c>
      <c r="AS69" s="12" t="str">
        <f>PG_ValUOMxRand</f>
        <v/>
      </c>
      <c r="AT69" s="12" t="str">
        <f>PG_ValUOMxRand</f>
        <v/>
      </c>
      <c r="AU69" s="13" t="str">
        <f>PG_ValUOMxRand</f>
        <v/>
      </c>
      <c r="AV69" s="14" t="str">
        <f>PG_ValRand</f>
        <v/>
      </c>
      <c r="AW69" s="15" t="str">
        <f>PG_ValRand</f>
        <v/>
      </c>
      <c r="AX69" s="16" t="str">
        <f>PG_ValRand</f>
        <v/>
      </c>
      <c r="AY69" s="11" t="str">
        <f>PG_ValUOMxRand</f>
        <v/>
      </c>
      <c r="AZ69" s="13" t="str">
        <f>PG_ValUOMxRand</f>
        <v/>
      </c>
    </row>
    <row r="70" spans="1:52" ht="15" customHeight="1">
      <c r="A70" s="65"/>
      <c r="B70" s="17"/>
      <c r="C70" s="10"/>
      <c r="D70" s="11"/>
      <c r="E70" s="12"/>
      <c r="F70" s="12"/>
      <c r="G70" s="12"/>
      <c r="H70" s="13"/>
      <c r="I70" s="14"/>
      <c r="J70" s="15"/>
      <c r="K70" s="16"/>
      <c r="L70" s="11"/>
      <c r="M70" s="13"/>
      <c r="N70" s="30"/>
      <c r="O70" s="17"/>
      <c r="P70" s="10"/>
      <c r="Q70" s="11"/>
      <c r="R70" s="12"/>
      <c r="S70" s="12"/>
      <c r="T70" s="12"/>
      <c r="U70" s="13"/>
      <c r="V70" s="14"/>
      <c r="W70" s="15"/>
      <c r="X70" s="16"/>
      <c r="Y70" s="11"/>
      <c r="Z70" s="13"/>
      <c r="AA70" s="31"/>
      <c r="AB70" s="17" t="str">
        <f>PG_ConstNmRout</f>
        <v/>
      </c>
      <c r="AC70" s="10" t="str">
        <f>PG_ValUOMxRout</f>
        <v/>
      </c>
      <c r="AD70" s="11" t="str">
        <f>PG_ValUOMxRout</f>
        <v/>
      </c>
      <c r="AE70" s="12" t="str">
        <f>PG_ValUOMxRout</f>
        <v/>
      </c>
      <c r="AF70" s="12" t="str">
        <f>PG_ValUOMxRout</f>
        <v/>
      </c>
      <c r="AG70" s="12" t="str">
        <f>PG_ValUOMxRout</f>
        <v/>
      </c>
      <c r="AH70" s="13" t="str">
        <f>PG_ValUOMxRout</f>
        <v/>
      </c>
      <c r="AI70" s="14" t="str">
        <f>PG_ValRout</f>
        <v/>
      </c>
      <c r="AJ70" s="15" t="str">
        <f>PG_ValRout</f>
        <v/>
      </c>
      <c r="AK70" s="16" t="str">
        <f>PG_ValRout</f>
        <v/>
      </c>
      <c r="AL70" s="11" t="str">
        <f>PG_ValUOMxRout</f>
        <v/>
      </c>
      <c r="AM70" s="13" t="str">
        <f>PG_ValUOMxRout</f>
        <v/>
      </c>
      <c r="AN70" s="30"/>
      <c r="AO70" s="17" t="str">
        <f>PG_ConstNmRand</f>
        <v/>
      </c>
      <c r="AP70" s="10" t="str">
        <f>PG_ValUOMxRand</f>
        <v/>
      </c>
      <c r="AQ70" s="11" t="str">
        <f>PG_ValUOMxRand</f>
        <v/>
      </c>
      <c r="AR70" s="12" t="str">
        <f>PG_ValUOMxRand</f>
        <v/>
      </c>
      <c r="AS70" s="12" t="str">
        <f>PG_ValUOMxRand</f>
        <v/>
      </c>
      <c r="AT70" s="12" t="str">
        <f>PG_ValUOMxRand</f>
        <v/>
      </c>
      <c r="AU70" s="13" t="str">
        <f>PG_ValUOMxRand</f>
        <v/>
      </c>
      <c r="AV70" s="14" t="str">
        <f>PG_ValRand</f>
        <v/>
      </c>
      <c r="AW70" s="15" t="str">
        <f>PG_ValRand</f>
        <v/>
      </c>
      <c r="AX70" s="16" t="str">
        <f>PG_ValRand</f>
        <v/>
      </c>
      <c r="AY70" s="11" t="str">
        <f>PG_ValUOMxRand</f>
        <v/>
      </c>
      <c r="AZ70" s="13" t="str">
        <f>PG_ValUOMxRand</f>
        <v/>
      </c>
    </row>
    <row r="71" spans="1:52" ht="15" customHeight="1">
      <c r="A71" s="65"/>
      <c r="B71" s="17"/>
      <c r="C71" s="10"/>
      <c r="D71" s="11"/>
      <c r="E71" s="12"/>
      <c r="F71" s="12"/>
      <c r="G71" s="12"/>
      <c r="H71" s="13"/>
      <c r="I71" s="14"/>
      <c r="J71" s="15"/>
      <c r="K71" s="16"/>
      <c r="L71" s="11"/>
      <c r="M71" s="13"/>
      <c r="N71" s="30"/>
      <c r="O71" s="17"/>
      <c r="P71" s="10"/>
      <c r="Q71" s="11"/>
      <c r="R71" s="12"/>
      <c r="S71" s="12"/>
      <c r="T71" s="12"/>
      <c r="U71" s="13"/>
      <c r="V71" s="14"/>
      <c r="W71" s="15"/>
      <c r="X71" s="16"/>
      <c r="Y71" s="11"/>
      <c r="Z71" s="13"/>
      <c r="AA71" s="31"/>
      <c r="AB71" s="17" t="str">
        <f>PG_ConstNmRout</f>
        <v/>
      </c>
      <c r="AC71" s="10" t="str">
        <f>PG_ValUOMxRout</f>
        <v/>
      </c>
      <c r="AD71" s="11" t="str">
        <f>PG_ValUOMxRout</f>
        <v/>
      </c>
      <c r="AE71" s="12" t="str">
        <f>PG_ValUOMxRout</f>
        <v/>
      </c>
      <c r="AF71" s="12" t="str">
        <f>PG_ValUOMxRout</f>
        <v/>
      </c>
      <c r="AG71" s="12" t="str">
        <f>PG_ValUOMxRout</f>
        <v/>
      </c>
      <c r="AH71" s="13" t="str">
        <f>PG_ValUOMxRout</f>
        <v/>
      </c>
      <c r="AI71" s="14" t="str">
        <f>PG_ValRout</f>
        <v/>
      </c>
      <c r="AJ71" s="15" t="str">
        <f>PG_ValRout</f>
        <v/>
      </c>
      <c r="AK71" s="16" t="str">
        <f>PG_ValRout</f>
        <v/>
      </c>
      <c r="AL71" s="11" t="str">
        <f>PG_ValUOMxRout</f>
        <v/>
      </c>
      <c r="AM71" s="13" t="str">
        <f>PG_ValUOMxRout</f>
        <v/>
      </c>
      <c r="AN71" s="30"/>
      <c r="AO71" s="17" t="str">
        <f>PG_ConstNmRand</f>
        <v/>
      </c>
      <c r="AP71" s="10" t="str">
        <f>PG_ValUOMxRand</f>
        <v/>
      </c>
      <c r="AQ71" s="11" t="str">
        <f>PG_ValUOMxRand</f>
        <v/>
      </c>
      <c r="AR71" s="12" t="str">
        <f>PG_ValUOMxRand</f>
        <v/>
      </c>
      <c r="AS71" s="12" t="str">
        <f>PG_ValUOMxRand</f>
        <v/>
      </c>
      <c r="AT71" s="12" t="str">
        <f>PG_ValUOMxRand</f>
        <v/>
      </c>
      <c r="AU71" s="13" t="str">
        <f>PG_ValUOMxRand</f>
        <v/>
      </c>
      <c r="AV71" s="14" t="str">
        <f>PG_ValRand</f>
        <v/>
      </c>
      <c r="AW71" s="15" t="str">
        <f>PG_ValRand</f>
        <v/>
      </c>
      <c r="AX71" s="16" t="str">
        <f>PG_ValRand</f>
        <v/>
      </c>
      <c r="AY71" s="11" t="str">
        <f>PG_ValUOMxRand</f>
        <v/>
      </c>
      <c r="AZ71" s="13" t="str">
        <f>PG_ValUOMxRand</f>
        <v/>
      </c>
    </row>
    <row r="72" spans="1:52" ht="1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t="1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</row>
    <row r="74" spans="1:52" ht="1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</row>
    <row r="75" spans="1:52" ht="1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</row>
    <row r="76" spans="1:52" ht="1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</row>
    <row r="77" spans="1:52" ht="1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1:52" ht="1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  <row r="79" spans="1:52" ht="1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2" ht="1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</row>
    <row r="81" spans="1:52" ht="1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1:52" ht="1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</row>
    <row r="83" spans="1:52" ht="1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</row>
    <row r="84" spans="1:52" ht="1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</row>
    <row r="85" spans="1:52" ht="1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1:52" ht="1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1:52" ht="1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1:52" ht="1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</row>
    <row r="89" spans="1:52" ht="1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</row>
    <row r="90" spans="1:52" ht="1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ht="1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1:52" ht="1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1:52" ht="1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</row>
    <row r="94" spans="1:52" ht="1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</row>
    <row r="95" spans="1:52" ht="1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</row>
    <row r="96" spans="1:52" ht="1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</row>
    <row r="97" spans="1:52" ht="1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</row>
    <row r="98" spans="1:52" ht="1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</row>
    <row r="99" spans="1:52" ht="1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</row>
    <row r="100" spans="1:52" ht="1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</row>
    <row r="101" spans="1:52" ht="1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</row>
    <row r="102" spans="1:52" ht="1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</row>
    <row r="103" spans="1:52" ht="1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</row>
    <row r="104" spans="1:52" ht="1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</row>
    <row r="105" spans="1:52" ht="1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</row>
    <row r="106" spans="1:52" ht="1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</row>
    <row r="107" spans="1:52" ht="1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</row>
    <row r="108" spans="1:52" ht="1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</row>
    <row r="109" spans="1:52" ht="1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</row>
    <row r="110" spans="1:52" ht="1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</row>
    <row r="111" spans="1:52" ht="1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</row>
    <row r="112" spans="1:52" ht="1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</row>
    <row r="113" spans="1:52" ht="1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</row>
    <row r="114" spans="1:52" ht="1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</row>
    <row r="115" spans="1:52" ht="1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</row>
    <row r="116" spans="1:52" ht="1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ht="1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</row>
    <row r="118" spans="1:52" ht="1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</row>
    <row r="119" spans="1:52" ht="1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</row>
    <row r="120" spans="1:52" ht="1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</row>
    <row r="121" spans="1:52" ht="1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</row>
    <row r="122" spans="1:52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</row>
    <row r="123" spans="1:52" ht="1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</row>
    <row r="124" spans="1:52" ht="1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</row>
    <row r="125" spans="1:52" ht="1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</row>
    <row r="126" spans="1:52" ht="1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ht="1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</row>
    <row r="128" spans="1:52" ht="1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</row>
    <row r="129" spans="1:52" ht="1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</row>
    <row r="130" spans="1:52" ht="1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</row>
    <row r="131" spans="1:52" ht="1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</row>
    <row r="132" spans="1:52" ht="1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</row>
    <row r="133" spans="1:52" ht="1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</row>
    <row r="134" spans="1:52" ht="1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</row>
    <row r="135" spans="1:52" ht="1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</row>
    <row r="136" spans="1:52" ht="1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</row>
    <row r="137" spans="1:52" ht="1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</row>
    <row r="138" spans="1:52" ht="1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</row>
    <row r="139" spans="1:52" ht="1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</row>
    <row r="140" spans="1:52" ht="1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</row>
    <row r="141" spans="1:52" ht="1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</row>
    <row r="142" spans="1:52" ht="1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</row>
    <row r="143" spans="1:52" ht="1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</row>
    <row r="144" spans="1:52" ht="1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</row>
    <row r="145" spans="1:52" ht="1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</row>
    <row r="146" spans="1:52" ht="1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</row>
    <row r="147" spans="1:52" ht="1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</row>
    <row r="148" spans="1:52" ht="1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</row>
    <row r="149" spans="1:52" ht="1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</row>
    <row r="150" spans="1:52" ht="1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</row>
    <row r="151" spans="1:52" ht="1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</row>
    <row r="152" spans="1:52" ht="1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</row>
    <row r="153" spans="1:52" ht="1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</row>
    <row r="154" spans="1:52" ht="1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</row>
    <row r="155" spans="1:52" ht="1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</row>
    <row r="156" spans="1:52" ht="1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</row>
    <row r="157" spans="1:52" ht="1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</row>
    <row r="158" spans="1:52" ht="1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</row>
    <row r="159" spans="1:52" ht="1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</row>
    <row r="160" spans="1:52" ht="1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</row>
    <row r="161" spans="1:52" ht="1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</row>
    <row r="162" spans="1:52" ht="1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</row>
    <row r="163" spans="1:52" ht="1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</row>
    <row r="164" spans="1:52" ht="1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</row>
    <row r="165" spans="1:52" ht="1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</row>
    <row r="166" spans="1:52" ht="1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</row>
    <row r="167" spans="1:52" ht="1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</row>
    <row r="168" spans="1:52" ht="1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</row>
    <row r="169" spans="1:52" ht="1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</row>
    <row r="170" spans="1:52" ht="1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</row>
    <row r="171" spans="1:52" ht="1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</row>
    <row r="172" spans="1:52" ht="1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</row>
    <row r="173" spans="1:52" ht="1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</row>
    <row r="174" spans="1:52" ht="1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</row>
    <row r="175" spans="1:52" ht="1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</row>
    <row r="176" spans="1:52" ht="1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</row>
    <row r="177" spans="1:52" ht="1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</row>
    <row r="178" spans="1:52" ht="1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</row>
    <row r="179" spans="1:52" ht="1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</row>
    <row r="180" spans="1:52" ht="1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</row>
    <row r="181" spans="1:52" ht="1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</row>
    <row r="182" spans="1:52" ht="1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</row>
    <row r="183" spans="1:52" ht="1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</row>
    <row r="184" spans="1:52" ht="1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</row>
    <row r="185" spans="1:52" ht="1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</row>
    <row r="186" spans="1:52" ht="1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</row>
    <row r="187" spans="1:52" ht="1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</row>
    <row r="188" spans="1:52" ht="1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</row>
    <row r="189" spans="1:52" ht="1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</row>
    <row r="190" spans="1:52" ht="1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</row>
    <row r="191" spans="1:52" ht="1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</row>
    <row r="192" spans="1:52" ht="1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</row>
    <row r="193" spans="1:52" ht="1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</row>
    <row r="194" spans="1:52" ht="1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</row>
    <row r="195" spans="1:52" ht="1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</row>
    <row r="196" spans="1:52" ht="1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</row>
    <row r="197" spans="1:52" ht="1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</row>
    <row r="198" spans="1:52" ht="1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</row>
    <row r="199" spans="1:52" ht="1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</row>
    <row r="200" spans="1:52" ht="1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</row>
    <row r="201" spans="1:52" ht="1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</row>
    <row r="202" spans="1:52" ht="1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</row>
    <row r="203" spans="1:52" ht="1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</row>
    <row r="204" spans="1:52" ht="1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</row>
    <row r="205" spans="1:52" ht="1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</row>
    <row r="206" spans="1:52" ht="1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</row>
    <row r="207" spans="1:52" ht="1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</row>
    <row r="208" spans="1:52" ht="1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</row>
    <row r="209" spans="1:52" ht="1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</row>
    <row r="210" spans="1:52" ht="1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</row>
    <row r="211" spans="1:52" ht="1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</row>
    <row r="212" spans="1:52" ht="1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</row>
    <row r="213" spans="1:52" ht="1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</row>
    <row r="214" spans="1:52" ht="1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</row>
    <row r="215" spans="1:52" ht="1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</row>
    <row r="216" spans="1:52" ht="1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</row>
    <row r="217" spans="1:52" ht="1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</row>
    <row r="218" spans="1:52" ht="1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</row>
    <row r="219" spans="1:52" ht="1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</row>
    <row r="220" spans="1:52" ht="1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</row>
    <row r="221" spans="1:52" ht="1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</row>
    <row r="222" spans="1:52" ht="1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</row>
    <row r="223" spans="1:52" ht="1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</row>
    <row r="224" spans="1:52" ht="1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</row>
    <row r="225" spans="1:52" ht="1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</row>
    <row r="226" spans="1:52" ht="1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</row>
    <row r="227" spans="1:52" ht="1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</row>
    <row r="228" spans="1:52" ht="1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</row>
    <row r="229" spans="1:52" ht="1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</row>
    <row r="230" spans="1:52" ht="1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</row>
    <row r="231" spans="1:52" ht="1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</row>
    <row r="232" spans="1:52" ht="1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</row>
    <row r="233" spans="1:52" ht="1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</row>
    <row r="234" spans="1:52" ht="1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</row>
    <row r="235" spans="1:52" ht="1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</row>
    <row r="236" spans="1:52" ht="1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</row>
    <row r="237" spans="1:52" ht="1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</row>
    <row r="238" spans="1:52" ht="1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</row>
    <row r="239" spans="1:52" ht="1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</row>
    <row r="240" spans="1:52" ht="1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</row>
    <row r="241" spans="1:52" ht="1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</sheetData>
  <mergeCells count="25"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</mergeCells>
  <conditionalFormatting sqref="C7:M71">
    <cfRule type="expression" dxfId="257" priority="4">
      <formula>IF(PG_IsBlnkRowRout*PG_IsBlnkRowRoutNext=1,TRUE,FALSE)</formula>
    </cfRule>
  </conditionalFormatting>
  <conditionalFormatting sqref="O7:Z71">
    <cfRule type="expression" dxfId="256" priority="23">
      <formula>IF(PG_IsBlnkRowRand*PG_IsBlnkRowRandNext=1,TRUE,FALSE)</formula>
    </cfRule>
  </conditionalFormatting>
  <conditionalFormatting sqref="AB7:AM71">
    <cfRule type="expression" dxfId="255" priority="5">
      <formula>IF(PG_IsBlnkRowRout*PG_IsBlnkRowRoutNext=1,TRUE,FALSE)</formula>
    </cfRule>
  </conditionalFormatting>
  <conditionalFormatting sqref="AO7:AZ71">
    <cfRule type="expression" dxfId="254" priority="25">
      <formula>IF(PG_IsBlnkRowRand*PG_IsBlnkRowRandNext=1,TRUE,FALSE)</formula>
    </cfRule>
  </conditionalFormatting>
  <conditionalFormatting sqref="A7:A71">
    <cfRule type="expression" dxfId="253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956"/>
  <sheetViews>
    <sheetView topLeftCell="A184" zoomScaleNormal="100" workbookViewId="0">
      <selection activeCell="A222" sqref="A222"/>
    </sheetView>
  </sheetViews>
  <sheetFormatPr defaultRowHeight="15"/>
  <cols>
    <col min="1" max="1" width="8.88671875" style="117"/>
    <col min="2" max="18" width="8.88671875" style="1"/>
    <col min="19" max="19" width="8.88671875" style="1" customWidth="1"/>
    <col min="20" max="16384" width="8.88671875" style="1"/>
  </cols>
  <sheetData>
    <row r="1" spans="1:26">
      <c r="B1" s="128" t="s">
        <v>215</v>
      </c>
      <c r="Y1" s="112" t="s">
        <v>66</v>
      </c>
    </row>
    <row r="2" spans="1:26">
      <c r="A2" s="108" t="s">
        <v>4</v>
      </c>
      <c r="B2" s="100" t="s">
        <v>120</v>
      </c>
      <c r="C2" s="97" t="s">
        <v>121</v>
      </c>
      <c r="D2" s="98" t="s">
        <v>142</v>
      </c>
      <c r="E2" s="99" t="s">
        <v>142</v>
      </c>
      <c r="F2" s="99" t="s">
        <v>142</v>
      </c>
      <c r="G2" s="99" t="s">
        <v>142</v>
      </c>
      <c r="H2" s="99" t="s">
        <v>142</v>
      </c>
      <c r="I2" s="99" t="s">
        <v>142</v>
      </c>
      <c r="J2" s="99" t="s">
        <v>142</v>
      </c>
      <c r="K2" s="99" t="s">
        <v>142</v>
      </c>
      <c r="L2" s="99" t="s">
        <v>142</v>
      </c>
      <c r="M2" s="99" t="s">
        <v>142</v>
      </c>
      <c r="N2" s="99" t="s">
        <v>142</v>
      </c>
      <c r="O2" s="99" t="s">
        <v>142</v>
      </c>
      <c r="P2" s="136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6">
      <c r="A3" s="118"/>
      <c r="B3" s="101" t="s">
        <v>143</v>
      </c>
      <c r="C3" s="90" t="s">
        <v>143</v>
      </c>
      <c r="D3" s="134" t="s">
        <v>144</v>
      </c>
      <c r="E3" s="135" t="s">
        <v>145</v>
      </c>
      <c r="F3" s="135" t="s">
        <v>146</v>
      </c>
      <c r="G3" s="135" t="s">
        <v>147</v>
      </c>
      <c r="H3" s="135" t="s">
        <v>148</v>
      </c>
      <c r="I3" s="135" t="s">
        <v>149</v>
      </c>
      <c r="J3" s="135" t="s">
        <v>144</v>
      </c>
      <c r="K3" s="135" t="s">
        <v>150</v>
      </c>
      <c r="L3" s="135" t="s">
        <v>151</v>
      </c>
      <c r="M3" s="135" t="s">
        <v>145</v>
      </c>
      <c r="N3" s="135" t="s">
        <v>152</v>
      </c>
      <c r="O3" s="135" t="s">
        <v>153</v>
      </c>
      <c r="P3" s="136"/>
      <c r="Q3" s="2"/>
      <c r="R3" s="2"/>
      <c r="S3" s="2"/>
      <c r="T3" s="2"/>
      <c r="U3" s="2"/>
      <c r="V3" s="2"/>
      <c r="W3" s="2"/>
      <c r="X3" s="2"/>
      <c r="Y3" s="112" t="s">
        <v>3</v>
      </c>
    </row>
    <row r="4" spans="1:26">
      <c r="A4" s="118"/>
      <c r="B4" s="101"/>
      <c r="C4" s="90"/>
      <c r="D4" s="91" t="s">
        <v>154</v>
      </c>
      <c r="E4" s="92" t="s">
        <v>154</v>
      </c>
      <c r="F4" s="92" t="s">
        <v>123</v>
      </c>
      <c r="G4" s="92" t="s">
        <v>154</v>
      </c>
      <c r="H4" s="92" t="s">
        <v>154</v>
      </c>
      <c r="I4" s="92" t="s">
        <v>154</v>
      </c>
      <c r="J4" s="92" t="s">
        <v>154</v>
      </c>
      <c r="K4" s="92" t="s">
        <v>154</v>
      </c>
      <c r="L4" s="92" t="s">
        <v>155</v>
      </c>
      <c r="M4" s="92" t="s">
        <v>154</v>
      </c>
      <c r="N4" s="92" t="s">
        <v>154</v>
      </c>
      <c r="O4" s="92" t="s">
        <v>154</v>
      </c>
      <c r="P4" s="136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6">
      <c r="A5" s="118"/>
      <c r="B5" s="101"/>
      <c r="C5" s="90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36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6">
      <c r="A6" s="118"/>
      <c r="B6" s="100">
        <v>1</v>
      </c>
      <c r="C6" s="96">
        <v>1</v>
      </c>
      <c r="D6" s="171"/>
      <c r="E6" s="171">
        <v>0.7</v>
      </c>
      <c r="F6" s="172">
        <v>0.7</v>
      </c>
      <c r="G6" s="171">
        <v>0.5</v>
      </c>
      <c r="H6" s="172">
        <v>1.06</v>
      </c>
      <c r="I6" s="171">
        <v>1.1889000000000001</v>
      </c>
      <c r="J6" s="172">
        <v>0.83</v>
      </c>
      <c r="K6" s="171">
        <v>1</v>
      </c>
      <c r="L6" s="171">
        <v>0.85799999999999998</v>
      </c>
      <c r="M6" s="171">
        <v>0.7</v>
      </c>
      <c r="N6" s="171">
        <v>0.78</v>
      </c>
      <c r="O6" s="171">
        <v>0.69</v>
      </c>
      <c r="P6" s="173"/>
      <c r="Q6" s="174"/>
      <c r="R6" s="174"/>
      <c r="S6" s="174"/>
      <c r="T6" s="174"/>
      <c r="U6" s="174"/>
      <c r="V6" s="174"/>
      <c r="W6" s="174"/>
      <c r="X6" s="174"/>
      <c r="Y6" s="175">
        <v>1</v>
      </c>
    </row>
    <row r="7" spans="1:26">
      <c r="A7" s="118"/>
      <c r="B7" s="101">
        <v>1</v>
      </c>
      <c r="C7" s="90">
        <v>2</v>
      </c>
      <c r="D7" s="176">
        <v>1</v>
      </c>
      <c r="E7" s="177">
        <v>0.7</v>
      </c>
      <c r="F7" s="178">
        <v>0.8</v>
      </c>
      <c r="G7" s="177">
        <v>0.8</v>
      </c>
      <c r="H7" s="178">
        <v>1.02</v>
      </c>
      <c r="I7" s="177">
        <v>1.1226</v>
      </c>
      <c r="J7" s="178">
        <v>0.82</v>
      </c>
      <c r="K7" s="177">
        <v>1</v>
      </c>
      <c r="L7" s="177">
        <v>0.81100000000000005</v>
      </c>
      <c r="M7" s="177">
        <v>0.8</v>
      </c>
      <c r="N7" s="177">
        <v>0.8</v>
      </c>
      <c r="O7" s="177">
        <v>0.71</v>
      </c>
      <c r="P7" s="173"/>
      <c r="Q7" s="174"/>
      <c r="R7" s="174"/>
      <c r="S7" s="174"/>
      <c r="T7" s="174"/>
      <c r="U7" s="174"/>
      <c r="V7" s="174"/>
      <c r="W7" s="174"/>
      <c r="X7" s="174"/>
      <c r="Y7" s="175">
        <v>21</v>
      </c>
    </row>
    <row r="8" spans="1:26">
      <c r="A8" s="118"/>
      <c r="B8" s="101">
        <v>1</v>
      </c>
      <c r="C8" s="90">
        <v>3</v>
      </c>
      <c r="D8" s="177"/>
      <c r="E8" s="177">
        <v>0.7</v>
      </c>
      <c r="F8" s="178">
        <v>0.6</v>
      </c>
      <c r="G8" s="177">
        <v>0.7</v>
      </c>
      <c r="H8" s="178">
        <v>0.98</v>
      </c>
      <c r="I8" s="177">
        <v>1.1109</v>
      </c>
      <c r="J8" s="178">
        <v>0.83</v>
      </c>
      <c r="K8" s="178">
        <v>1</v>
      </c>
      <c r="L8" s="107">
        <v>0.82499999999999996</v>
      </c>
      <c r="M8" s="107">
        <v>0.7</v>
      </c>
      <c r="N8" s="107">
        <v>0.8</v>
      </c>
      <c r="O8" s="107">
        <v>0.64</v>
      </c>
      <c r="P8" s="173"/>
      <c r="Q8" s="174"/>
      <c r="R8" s="174"/>
      <c r="S8" s="174"/>
      <c r="T8" s="174"/>
      <c r="U8" s="174"/>
      <c r="V8" s="174"/>
      <c r="W8" s="174"/>
      <c r="X8" s="174"/>
      <c r="Y8" s="175">
        <v>16</v>
      </c>
    </row>
    <row r="9" spans="1:26">
      <c r="A9" s="118"/>
      <c r="B9" s="101">
        <v>1</v>
      </c>
      <c r="C9" s="90">
        <v>4</v>
      </c>
      <c r="D9" s="177"/>
      <c r="E9" s="177">
        <v>0.7</v>
      </c>
      <c r="F9" s="178">
        <v>0.7</v>
      </c>
      <c r="G9" s="177">
        <v>1</v>
      </c>
      <c r="H9" s="178">
        <v>1.02</v>
      </c>
      <c r="I9" s="177">
        <v>1.1187</v>
      </c>
      <c r="J9" s="178">
        <v>0.85</v>
      </c>
      <c r="K9" s="178">
        <v>1</v>
      </c>
      <c r="L9" s="107">
        <v>0.83499999999999996</v>
      </c>
      <c r="M9" s="107">
        <v>0.8</v>
      </c>
      <c r="N9" s="107">
        <v>0.83</v>
      </c>
      <c r="O9" s="107">
        <v>0.73</v>
      </c>
      <c r="P9" s="173"/>
      <c r="Q9" s="174"/>
      <c r="R9" s="174"/>
      <c r="S9" s="174"/>
      <c r="T9" s="174"/>
      <c r="U9" s="174"/>
      <c r="V9" s="174"/>
      <c r="W9" s="174"/>
      <c r="X9" s="174"/>
      <c r="Y9" s="175">
        <v>0.83994090909090924</v>
      </c>
      <c r="Z9" s="112"/>
    </row>
    <row r="10" spans="1:26">
      <c r="A10" s="118"/>
      <c r="B10" s="101">
        <v>1</v>
      </c>
      <c r="C10" s="90">
        <v>5</v>
      </c>
      <c r="D10" s="176">
        <v>1</v>
      </c>
      <c r="E10" s="177">
        <v>0.7</v>
      </c>
      <c r="F10" s="177">
        <v>0.6</v>
      </c>
      <c r="G10" s="177">
        <v>0.9</v>
      </c>
      <c r="H10" s="177">
        <v>1.01</v>
      </c>
      <c r="I10" s="177">
        <v>1.1578999999999999</v>
      </c>
      <c r="J10" s="177">
        <v>0.85</v>
      </c>
      <c r="K10" s="177">
        <v>1</v>
      </c>
      <c r="L10" s="177">
        <v>0.81599999999999995</v>
      </c>
      <c r="M10" s="177">
        <v>0.7</v>
      </c>
      <c r="N10" s="177">
        <v>0.81</v>
      </c>
      <c r="O10" s="177">
        <v>0.73</v>
      </c>
      <c r="P10" s="173"/>
      <c r="Q10" s="174"/>
      <c r="R10" s="174"/>
      <c r="S10" s="174"/>
      <c r="T10" s="174"/>
      <c r="U10" s="174"/>
      <c r="V10" s="174"/>
      <c r="W10" s="174"/>
      <c r="X10" s="174"/>
      <c r="Y10" s="115"/>
    </row>
    <row r="11" spans="1:26">
      <c r="A11" s="118"/>
      <c r="B11" s="101">
        <v>1</v>
      </c>
      <c r="C11" s="90">
        <v>6</v>
      </c>
      <c r="D11" s="177"/>
      <c r="E11" s="177">
        <v>0.7</v>
      </c>
      <c r="F11" s="177">
        <v>0.6</v>
      </c>
      <c r="G11" s="177">
        <v>0.9</v>
      </c>
      <c r="H11" s="177">
        <v>1</v>
      </c>
      <c r="I11" s="177">
        <v>1.1451</v>
      </c>
      <c r="J11" s="177">
        <v>0.86</v>
      </c>
      <c r="K11" s="177">
        <v>1</v>
      </c>
      <c r="L11" s="177">
        <v>0.82699999999999996</v>
      </c>
      <c r="M11" s="177">
        <v>0.8</v>
      </c>
      <c r="N11" s="177">
        <v>0.78</v>
      </c>
      <c r="O11" s="177">
        <v>0.69</v>
      </c>
      <c r="P11" s="173"/>
      <c r="Q11" s="174"/>
      <c r="R11" s="174"/>
      <c r="S11" s="174"/>
      <c r="T11" s="174"/>
      <c r="U11" s="174"/>
      <c r="V11" s="174"/>
      <c r="W11" s="174"/>
      <c r="X11" s="174"/>
      <c r="Y11" s="115"/>
    </row>
    <row r="12" spans="1:26">
      <c r="A12" s="118"/>
      <c r="B12" s="102" t="s">
        <v>156</v>
      </c>
      <c r="C12" s="94"/>
      <c r="D12" s="179">
        <v>1</v>
      </c>
      <c r="E12" s="179">
        <v>0.70000000000000007</v>
      </c>
      <c r="F12" s="179">
        <v>0.66666666666666663</v>
      </c>
      <c r="G12" s="179">
        <v>0.79999999999999993</v>
      </c>
      <c r="H12" s="179">
        <v>1.0149999999999999</v>
      </c>
      <c r="I12" s="179">
        <v>1.1406833333333333</v>
      </c>
      <c r="J12" s="179">
        <v>0.84</v>
      </c>
      <c r="K12" s="179">
        <v>1</v>
      </c>
      <c r="L12" s="179">
        <v>0.82866666666666655</v>
      </c>
      <c r="M12" s="179">
        <v>0.75</v>
      </c>
      <c r="N12" s="179">
        <v>0.79999999999999993</v>
      </c>
      <c r="O12" s="179">
        <v>0.69833333333333325</v>
      </c>
      <c r="P12" s="173"/>
      <c r="Q12" s="174"/>
      <c r="R12" s="174"/>
      <c r="S12" s="174"/>
      <c r="T12" s="174"/>
      <c r="U12" s="174"/>
      <c r="V12" s="174"/>
      <c r="W12" s="174"/>
      <c r="X12" s="174"/>
      <c r="Y12" s="115"/>
    </row>
    <row r="13" spans="1:26">
      <c r="A13" s="118"/>
      <c r="B13" s="2" t="s">
        <v>157</v>
      </c>
      <c r="C13" s="114"/>
      <c r="D13" s="107">
        <v>1</v>
      </c>
      <c r="E13" s="107">
        <v>0.7</v>
      </c>
      <c r="F13" s="107">
        <v>0.64999999999999991</v>
      </c>
      <c r="G13" s="107">
        <v>0.85000000000000009</v>
      </c>
      <c r="H13" s="107">
        <v>1.0150000000000001</v>
      </c>
      <c r="I13" s="107">
        <v>1.13385</v>
      </c>
      <c r="J13" s="107">
        <v>0.84</v>
      </c>
      <c r="K13" s="107">
        <v>1</v>
      </c>
      <c r="L13" s="107">
        <v>0.82599999999999996</v>
      </c>
      <c r="M13" s="107">
        <v>0.75</v>
      </c>
      <c r="N13" s="107">
        <v>0.8</v>
      </c>
      <c r="O13" s="107">
        <v>0.7</v>
      </c>
      <c r="P13" s="173"/>
      <c r="Q13" s="174"/>
      <c r="R13" s="174"/>
      <c r="S13" s="174"/>
      <c r="T13" s="174"/>
      <c r="U13" s="174"/>
      <c r="V13" s="174"/>
      <c r="W13" s="174"/>
      <c r="X13" s="174"/>
      <c r="Y13" s="115"/>
    </row>
    <row r="14" spans="1:26">
      <c r="A14" s="118"/>
      <c r="B14" s="2" t="s">
        <v>158</v>
      </c>
      <c r="C14" s="114"/>
      <c r="D14" s="107">
        <v>0</v>
      </c>
      <c r="E14" s="107">
        <v>1.2161883888976234E-16</v>
      </c>
      <c r="F14" s="107">
        <v>8.1649658092772998E-2</v>
      </c>
      <c r="G14" s="107">
        <v>0.17888543819998326</v>
      </c>
      <c r="H14" s="107">
        <v>2.664582518894848E-2</v>
      </c>
      <c r="I14" s="107">
        <v>2.945535039117116E-2</v>
      </c>
      <c r="J14" s="107">
        <v>1.5491933384829681E-2</v>
      </c>
      <c r="K14" s="107">
        <v>0</v>
      </c>
      <c r="L14" s="107">
        <v>1.666933312003412E-2</v>
      </c>
      <c r="M14" s="107">
        <v>5.4772255750516662E-2</v>
      </c>
      <c r="N14" s="107">
        <v>1.8973665961010258E-2</v>
      </c>
      <c r="O14" s="107">
        <v>3.3714487489307415E-2</v>
      </c>
      <c r="P14" s="136"/>
      <c r="Q14" s="2"/>
      <c r="R14" s="2"/>
      <c r="S14" s="2"/>
      <c r="T14" s="2"/>
      <c r="U14" s="2"/>
      <c r="V14" s="2"/>
      <c r="W14" s="2"/>
      <c r="X14" s="2"/>
      <c r="Y14" s="115"/>
    </row>
    <row r="15" spans="1:26">
      <c r="A15" s="118"/>
      <c r="B15" s="2" t="s">
        <v>93</v>
      </c>
      <c r="C15" s="114"/>
      <c r="D15" s="95">
        <v>0</v>
      </c>
      <c r="E15" s="95">
        <v>1.7374119841394619E-16</v>
      </c>
      <c r="F15" s="95">
        <v>0.1224744871391595</v>
      </c>
      <c r="G15" s="95">
        <v>0.2236067977499791</v>
      </c>
      <c r="H15" s="95">
        <v>2.6252044521131508E-2</v>
      </c>
      <c r="I15" s="95">
        <v>2.5822548230888937E-2</v>
      </c>
      <c r="J15" s="95">
        <v>1.8442777839082956E-2</v>
      </c>
      <c r="K15" s="95">
        <v>0</v>
      </c>
      <c r="L15" s="95">
        <v>2.0115848495616397E-2</v>
      </c>
      <c r="M15" s="95">
        <v>7.3029674334022215E-2</v>
      </c>
      <c r="N15" s="95">
        <v>2.3717082451262826E-2</v>
      </c>
      <c r="O15" s="95">
        <v>4.8278502371323272E-2</v>
      </c>
      <c r="P15" s="136"/>
      <c r="Q15" s="2"/>
      <c r="R15" s="2"/>
      <c r="S15" s="2"/>
      <c r="T15" s="2"/>
      <c r="U15" s="2"/>
      <c r="V15" s="2"/>
      <c r="W15" s="2"/>
      <c r="X15" s="2"/>
      <c r="Y15" s="116"/>
    </row>
    <row r="16" spans="1:26">
      <c r="A16" s="118"/>
      <c r="B16" s="103" t="s">
        <v>159</v>
      </c>
      <c r="C16" s="114"/>
      <c r="D16" s="95">
        <v>0.19055994198726078</v>
      </c>
      <c r="E16" s="95">
        <v>-0.16660804060891732</v>
      </c>
      <c r="F16" s="95">
        <v>-0.20629337200849285</v>
      </c>
      <c r="G16" s="95">
        <v>-4.7552046410191395E-2</v>
      </c>
      <c r="H16" s="95">
        <v>0.20841834111706969</v>
      </c>
      <c r="I16" s="95">
        <v>0.35805188315916858</v>
      </c>
      <c r="J16" s="95">
        <v>7.0351269298996044E-5</v>
      </c>
      <c r="K16" s="95">
        <v>0.19055994198726078</v>
      </c>
      <c r="L16" s="95">
        <v>-1.342266140655668E-2</v>
      </c>
      <c r="M16" s="95">
        <v>-0.10708004350955436</v>
      </c>
      <c r="N16" s="95">
        <v>-4.7552046410191395E-2</v>
      </c>
      <c r="O16" s="95">
        <v>-0.16859230717889628</v>
      </c>
      <c r="P16" s="136"/>
      <c r="Q16" s="2"/>
      <c r="R16" s="2"/>
      <c r="S16" s="2"/>
      <c r="T16" s="2"/>
      <c r="U16" s="2"/>
      <c r="V16" s="2"/>
      <c r="W16" s="2"/>
      <c r="X16" s="2"/>
      <c r="Y16" s="116"/>
    </row>
    <row r="17" spans="1:25">
      <c r="B17" s="124"/>
      <c r="C17" s="102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25">
      <c r="B18" s="128" t="s">
        <v>216</v>
      </c>
      <c r="Y18" s="112" t="s">
        <v>171</v>
      </c>
    </row>
    <row r="19" spans="1:25">
      <c r="A19" s="108" t="s">
        <v>48</v>
      </c>
      <c r="B19" s="100" t="s">
        <v>120</v>
      </c>
      <c r="C19" s="97" t="s">
        <v>121</v>
      </c>
      <c r="D19" s="98" t="s">
        <v>142</v>
      </c>
      <c r="E19" s="13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18"/>
      <c r="B20" s="101" t="s">
        <v>143</v>
      </c>
      <c r="C20" s="90" t="s">
        <v>143</v>
      </c>
      <c r="D20" s="134" t="s">
        <v>145</v>
      </c>
      <c r="E20" s="13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 t="s">
        <v>1</v>
      </c>
    </row>
    <row r="21" spans="1:25">
      <c r="A21" s="118"/>
      <c r="B21" s="101"/>
      <c r="C21" s="90"/>
      <c r="D21" s="91" t="s">
        <v>154</v>
      </c>
      <c r="E21" s="13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2">
        <v>2</v>
      </c>
    </row>
    <row r="22" spans="1:25">
      <c r="A22" s="118"/>
      <c r="B22" s="101"/>
      <c r="C22" s="90"/>
      <c r="D22" s="109"/>
      <c r="E22" s="13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2">
        <v>2</v>
      </c>
    </row>
    <row r="23" spans="1:25">
      <c r="A23" s="118"/>
      <c r="B23" s="100">
        <v>1</v>
      </c>
      <c r="C23" s="96">
        <v>1</v>
      </c>
      <c r="D23" s="104">
        <v>7.7</v>
      </c>
      <c r="E23" s="13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2">
        <v>1</v>
      </c>
    </row>
    <row r="24" spans="1:25">
      <c r="A24" s="118"/>
      <c r="B24" s="101">
        <v>1</v>
      </c>
      <c r="C24" s="90">
        <v>2</v>
      </c>
      <c r="D24" s="92">
        <v>8.1</v>
      </c>
      <c r="E24" s="13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2">
        <v>1</v>
      </c>
    </row>
    <row r="25" spans="1:25">
      <c r="A25" s="118"/>
      <c r="B25" s="101">
        <v>1</v>
      </c>
      <c r="C25" s="90">
        <v>3</v>
      </c>
      <c r="D25" s="92">
        <v>7.4000000000000012</v>
      </c>
      <c r="E25" s="13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2">
        <v>16</v>
      </c>
    </row>
    <row r="26" spans="1:25">
      <c r="A26" s="118"/>
      <c r="B26" s="101">
        <v>1</v>
      </c>
      <c r="C26" s="90">
        <v>4</v>
      </c>
      <c r="D26" s="92">
        <v>8</v>
      </c>
      <c r="E26" s="13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12">
        <v>7.8</v>
      </c>
    </row>
    <row r="27" spans="1:25">
      <c r="A27" s="118"/>
      <c r="B27" s="101">
        <v>1</v>
      </c>
      <c r="C27" s="90">
        <v>5</v>
      </c>
      <c r="D27" s="92">
        <v>8.1</v>
      </c>
      <c r="E27" s="13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13"/>
    </row>
    <row r="28" spans="1:25">
      <c r="A28" s="118"/>
      <c r="B28" s="101">
        <v>1</v>
      </c>
      <c r="C28" s="90">
        <v>6</v>
      </c>
      <c r="D28" s="92">
        <v>7.5</v>
      </c>
      <c r="E28" s="13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3"/>
    </row>
    <row r="29" spans="1:25">
      <c r="A29" s="118"/>
      <c r="B29" s="102" t="s">
        <v>156</v>
      </c>
      <c r="C29" s="94"/>
      <c r="D29" s="106">
        <v>7.8000000000000007</v>
      </c>
      <c r="E29" s="13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3"/>
    </row>
    <row r="30" spans="1:25">
      <c r="A30" s="118"/>
      <c r="B30" s="2" t="s">
        <v>157</v>
      </c>
      <c r="C30" s="114"/>
      <c r="D30" s="93">
        <v>7.85</v>
      </c>
      <c r="E30" s="13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3"/>
    </row>
    <row r="31" spans="1:25">
      <c r="A31" s="118"/>
      <c r="B31" s="2" t="s">
        <v>158</v>
      </c>
      <c r="C31" s="114"/>
      <c r="D31" s="93">
        <v>0.30983866769659291</v>
      </c>
      <c r="E31" s="180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13"/>
    </row>
    <row r="32" spans="1:25">
      <c r="A32" s="118"/>
      <c r="B32" s="2" t="s">
        <v>93</v>
      </c>
      <c r="C32" s="114"/>
      <c r="D32" s="95">
        <v>3.9722906114947804E-2</v>
      </c>
      <c r="E32" s="13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/>
    </row>
    <row r="33" spans="1:25">
      <c r="A33" s="118"/>
      <c r="B33" s="103" t="s">
        <v>159</v>
      </c>
      <c r="C33" s="114"/>
      <c r="D33" s="95">
        <v>2.2204460492503131E-16</v>
      </c>
      <c r="E33" s="13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/>
    </row>
    <row r="34" spans="1:25">
      <c r="B34" s="124"/>
      <c r="C34" s="102"/>
      <c r="D34" s="111"/>
    </row>
    <row r="35" spans="1:25">
      <c r="B35" s="128" t="s">
        <v>217</v>
      </c>
      <c r="Y35" s="112" t="s">
        <v>171</v>
      </c>
    </row>
    <row r="36" spans="1:25">
      <c r="A36" s="108" t="s">
        <v>7</v>
      </c>
      <c r="B36" s="100" t="s">
        <v>120</v>
      </c>
      <c r="C36" s="97" t="s">
        <v>121</v>
      </c>
      <c r="D36" s="98" t="s">
        <v>142</v>
      </c>
      <c r="E36" s="99" t="s">
        <v>142</v>
      </c>
      <c r="F36" s="13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1</v>
      </c>
    </row>
    <row r="37" spans="1:25">
      <c r="A37" s="118"/>
      <c r="B37" s="101" t="s">
        <v>143</v>
      </c>
      <c r="C37" s="90" t="s">
        <v>143</v>
      </c>
      <c r="D37" s="134" t="s">
        <v>144</v>
      </c>
      <c r="E37" s="135" t="s">
        <v>145</v>
      </c>
      <c r="F37" s="13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2" t="s">
        <v>3</v>
      </c>
    </row>
    <row r="38" spans="1:25">
      <c r="A38" s="118"/>
      <c r="B38" s="101"/>
      <c r="C38" s="90"/>
      <c r="D38" s="91" t="s">
        <v>154</v>
      </c>
      <c r="E38" s="92" t="s">
        <v>154</v>
      </c>
      <c r="F38" s="13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2">
        <v>1</v>
      </c>
    </row>
    <row r="39" spans="1:25">
      <c r="A39" s="118"/>
      <c r="B39" s="101"/>
      <c r="C39" s="90"/>
      <c r="D39" s="109"/>
      <c r="E39" s="109"/>
      <c r="F39" s="13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2">
        <v>1</v>
      </c>
    </row>
    <row r="40" spans="1:25">
      <c r="A40" s="118"/>
      <c r="B40" s="100">
        <v>1</v>
      </c>
      <c r="C40" s="96">
        <v>1</v>
      </c>
      <c r="D40" s="182"/>
      <c r="E40" s="182">
        <v>19.100000000000001</v>
      </c>
      <c r="F40" s="183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5">
        <v>1</v>
      </c>
    </row>
    <row r="41" spans="1:25">
      <c r="A41" s="118"/>
      <c r="B41" s="101">
        <v>1</v>
      </c>
      <c r="C41" s="90">
        <v>2</v>
      </c>
      <c r="D41" s="186">
        <v>28</v>
      </c>
      <c r="E41" s="186">
        <v>19.8</v>
      </c>
      <c r="F41" s="183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5">
        <v>2</v>
      </c>
    </row>
    <row r="42" spans="1:25">
      <c r="A42" s="118"/>
      <c r="B42" s="101">
        <v>1</v>
      </c>
      <c r="C42" s="90">
        <v>3</v>
      </c>
      <c r="D42" s="186"/>
      <c r="E42" s="186">
        <v>16.899999999999999</v>
      </c>
      <c r="F42" s="183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5">
        <v>16</v>
      </c>
    </row>
    <row r="43" spans="1:25">
      <c r="A43" s="118"/>
      <c r="B43" s="101">
        <v>1</v>
      </c>
      <c r="C43" s="90">
        <v>4</v>
      </c>
      <c r="D43" s="186"/>
      <c r="E43" s="186">
        <v>20.6</v>
      </c>
      <c r="F43" s="183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5">
        <v>20.566666666666698</v>
      </c>
    </row>
    <row r="44" spans="1:25">
      <c r="A44" s="118"/>
      <c r="B44" s="101">
        <v>1</v>
      </c>
      <c r="C44" s="90">
        <v>5</v>
      </c>
      <c r="D44" s="186">
        <v>17</v>
      </c>
      <c r="E44" s="186">
        <v>17</v>
      </c>
      <c r="F44" s="183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7"/>
    </row>
    <row r="45" spans="1:25">
      <c r="A45" s="118"/>
      <c r="B45" s="101">
        <v>1</v>
      </c>
      <c r="C45" s="90">
        <v>6</v>
      </c>
      <c r="D45" s="186"/>
      <c r="E45" s="186">
        <v>18.399999999999999</v>
      </c>
      <c r="F45" s="183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7"/>
    </row>
    <row r="46" spans="1:25">
      <c r="A46" s="118"/>
      <c r="B46" s="102" t="s">
        <v>156</v>
      </c>
      <c r="C46" s="94"/>
      <c r="D46" s="188">
        <v>22.5</v>
      </c>
      <c r="E46" s="188">
        <v>18.633333333333336</v>
      </c>
      <c r="F46" s="183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7"/>
    </row>
    <row r="47" spans="1:25">
      <c r="A47" s="118"/>
      <c r="B47" s="2" t="s">
        <v>157</v>
      </c>
      <c r="C47" s="114"/>
      <c r="D47" s="189">
        <v>22.5</v>
      </c>
      <c r="E47" s="189">
        <v>18.75</v>
      </c>
      <c r="F47" s="183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7"/>
    </row>
    <row r="48" spans="1:25">
      <c r="A48" s="118"/>
      <c r="B48" s="2" t="s">
        <v>158</v>
      </c>
      <c r="C48" s="114"/>
      <c r="D48" s="189">
        <v>7.7781745930520225</v>
      </c>
      <c r="E48" s="189">
        <v>1.4948801512718903</v>
      </c>
      <c r="F48" s="183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7"/>
    </row>
    <row r="49" spans="1:25">
      <c r="A49" s="118"/>
      <c r="B49" s="2" t="s">
        <v>93</v>
      </c>
      <c r="C49" s="114"/>
      <c r="D49" s="95">
        <v>0.34569664858008992</v>
      </c>
      <c r="E49" s="95">
        <v>8.0226126186326838E-2</v>
      </c>
      <c r="F49" s="13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16"/>
    </row>
    <row r="50" spans="1:25">
      <c r="A50" s="118"/>
      <c r="B50" s="103" t="s">
        <v>159</v>
      </c>
      <c r="C50" s="114"/>
      <c r="D50" s="95">
        <v>9.4003241491084299E-2</v>
      </c>
      <c r="E50" s="95">
        <v>-9.4003241491087186E-2</v>
      </c>
      <c r="F50" s="13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B51" s="124"/>
      <c r="C51" s="102"/>
      <c r="D51" s="111"/>
      <c r="E51" s="111"/>
    </row>
    <row r="52" spans="1:25">
      <c r="B52" s="128" t="s">
        <v>218</v>
      </c>
      <c r="Y52" s="112" t="s">
        <v>171</v>
      </c>
    </row>
    <row r="53" spans="1:25">
      <c r="A53" s="108" t="s">
        <v>10</v>
      </c>
      <c r="B53" s="100" t="s">
        <v>120</v>
      </c>
      <c r="C53" s="97" t="s">
        <v>121</v>
      </c>
      <c r="D53" s="98" t="s">
        <v>142</v>
      </c>
      <c r="E53" s="99" t="s">
        <v>142</v>
      </c>
      <c r="F53" s="13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2">
        <v>1</v>
      </c>
    </row>
    <row r="54" spans="1:25">
      <c r="A54" s="118"/>
      <c r="B54" s="101" t="s">
        <v>143</v>
      </c>
      <c r="C54" s="90" t="s">
        <v>143</v>
      </c>
      <c r="D54" s="134" t="s">
        <v>144</v>
      </c>
      <c r="E54" s="135" t="s">
        <v>145</v>
      </c>
      <c r="F54" s="13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 t="s">
        <v>3</v>
      </c>
    </row>
    <row r="55" spans="1:25">
      <c r="A55" s="118"/>
      <c r="B55" s="101"/>
      <c r="C55" s="90"/>
      <c r="D55" s="91" t="s">
        <v>154</v>
      </c>
      <c r="E55" s="92" t="s">
        <v>154</v>
      </c>
      <c r="F55" s="13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>
        <v>0</v>
      </c>
    </row>
    <row r="56" spans="1:25">
      <c r="A56" s="118"/>
      <c r="B56" s="101"/>
      <c r="C56" s="90"/>
      <c r="D56" s="109"/>
      <c r="E56" s="109"/>
      <c r="F56" s="13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0</v>
      </c>
    </row>
    <row r="57" spans="1:25">
      <c r="A57" s="118"/>
      <c r="B57" s="100">
        <v>1</v>
      </c>
      <c r="C57" s="96">
        <v>1</v>
      </c>
      <c r="D57" s="190"/>
      <c r="E57" s="190">
        <v>1037</v>
      </c>
      <c r="F57" s="191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3">
        <v>1</v>
      </c>
    </row>
    <row r="58" spans="1:25">
      <c r="A58" s="118"/>
      <c r="B58" s="101">
        <v>1</v>
      </c>
      <c r="C58" s="90">
        <v>2</v>
      </c>
      <c r="D58" s="194">
        <v>993</v>
      </c>
      <c r="E58" s="194">
        <v>1039</v>
      </c>
      <c r="F58" s="191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3">
        <v>3</v>
      </c>
    </row>
    <row r="59" spans="1:25">
      <c r="A59" s="118"/>
      <c r="B59" s="101">
        <v>1</v>
      </c>
      <c r="C59" s="90">
        <v>3</v>
      </c>
      <c r="D59" s="194"/>
      <c r="E59" s="194">
        <v>990.99999999999989</v>
      </c>
      <c r="F59" s="191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3">
        <v>16</v>
      </c>
    </row>
    <row r="60" spans="1:25">
      <c r="A60" s="118"/>
      <c r="B60" s="101">
        <v>1</v>
      </c>
      <c r="C60" s="90">
        <v>4</v>
      </c>
      <c r="D60" s="194"/>
      <c r="E60" s="194">
        <v>1033</v>
      </c>
      <c r="F60" s="191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3">
        <v>1012.08333333333</v>
      </c>
    </row>
    <row r="61" spans="1:25">
      <c r="A61" s="118"/>
      <c r="B61" s="101">
        <v>1</v>
      </c>
      <c r="C61" s="90">
        <v>5</v>
      </c>
      <c r="D61" s="194">
        <v>1010</v>
      </c>
      <c r="E61" s="194">
        <v>1026</v>
      </c>
      <c r="F61" s="191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5"/>
    </row>
    <row r="62" spans="1:25">
      <c r="A62" s="118"/>
      <c r="B62" s="101">
        <v>1</v>
      </c>
      <c r="C62" s="90">
        <v>6</v>
      </c>
      <c r="D62" s="194"/>
      <c r="E62" s="194">
        <v>1010</v>
      </c>
      <c r="F62" s="191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5"/>
    </row>
    <row r="63" spans="1:25">
      <c r="A63" s="118"/>
      <c r="B63" s="102" t="s">
        <v>156</v>
      </c>
      <c r="C63" s="94"/>
      <c r="D63" s="196">
        <v>1001.5</v>
      </c>
      <c r="E63" s="196">
        <v>1022.6666666666666</v>
      </c>
      <c r="F63" s="191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5"/>
    </row>
    <row r="64" spans="1:25">
      <c r="A64" s="118"/>
      <c r="B64" s="2" t="s">
        <v>157</v>
      </c>
      <c r="C64" s="114"/>
      <c r="D64" s="197">
        <v>1001.5</v>
      </c>
      <c r="E64" s="197">
        <v>1029.5</v>
      </c>
      <c r="F64" s="191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5"/>
    </row>
    <row r="65" spans="1:25">
      <c r="A65" s="118"/>
      <c r="B65" s="2" t="s">
        <v>158</v>
      </c>
      <c r="C65" s="114"/>
      <c r="D65" s="197">
        <v>12.020815280171307</v>
      </c>
      <c r="E65" s="197">
        <v>18.726095873584224</v>
      </c>
      <c r="F65" s="191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5"/>
    </row>
    <row r="66" spans="1:25">
      <c r="A66" s="118"/>
      <c r="B66" s="2" t="s">
        <v>93</v>
      </c>
      <c r="C66" s="114"/>
      <c r="D66" s="95">
        <v>1.2002811063575944E-2</v>
      </c>
      <c r="E66" s="95">
        <v>1.8311045508719908E-2</v>
      </c>
      <c r="F66" s="13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16"/>
    </row>
    <row r="67" spans="1:25">
      <c r="A67" s="118"/>
      <c r="B67" s="103" t="s">
        <v>159</v>
      </c>
      <c r="C67" s="114"/>
      <c r="D67" s="95">
        <v>-1.0456978180317877E-2</v>
      </c>
      <c r="E67" s="95">
        <v>1.0456978180324539E-2</v>
      </c>
      <c r="F67" s="13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/>
    </row>
    <row r="68" spans="1:25">
      <c r="B68" s="124"/>
      <c r="C68" s="102"/>
      <c r="D68" s="111"/>
      <c r="E68" s="111"/>
    </row>
    <row r="69" spans="1:25">
      <c r="B69" s="128" t="s">
        <v>219</v>
      </c>
      <c r="Y69" s="112" t="s">
        <v>171</v>
      </c>
    </row>
    <row r="70" spans="1:25">
      <c r="A70" s="108" t="s">
        <v>13</v>
      </c>
      <c r="B70" s="100" t="s">
        <v>120</v>
      </c>
      <c r="C70" s="97" t="s">
        <v>121</v>
      </c>
      <c r="D70" s="98" t="s">
        <v>142</v>
      </c>
      <c r="E70" s="99" t="s">
        <v>142</v>
      </c>
      <c r="F70" s="13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1</v>
      </c>
    </row>
    <row r="71" spans="1:25">
      <c r="A71" s="118"/>
      <c r="B71" s="101" t="s">
        <v>143</v>
      </c>
      <c r="C71" s="90" t="s">
        <v>143</v>
      </c>
      <c r="D71" s="134" t="s">
        <v>144</v>
      </c>
      <c r="E71" s="135" t="s">
        <v>145</v>
      </c>
      <c r="F71" s="13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 t="s">
        <v>3</v>
      </c>
    </row>
    <row r="72" spans="1:25">
      <c r="A72" s="118"/>
      <c r="B72" s="101"/>
      <c r="C72" s="90"/>
      <c r="D72" s="91" t="s">
        <v>154</v>
      </c>
      <c r="E72" s="92" t="s">
        <v>154</v>
      </c>
      <c r="F72" s="13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>
        <v>2</v>
      </c>
    </row>
    <row r="73" spans="1:25">
      <c r="A73" s="118"/>
      <c r="B73" s="101"/>
      <c r="C73" s="90"/>
      <c r="D73" s="109"/>
      <c r="E73" s="109"/>
      <c r="F73" s="1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2">
        <v>2</v>
      </c>
    </row>
    <row r="74" spans="1:25">
      <c r="A74" s="118"/>
      <c r="B74" s="100">
        <v>1</v>
      </c>
      <c r="C74" s="96">
        <v>1</v>
      </c>
      <c r="D74" s="104"/>
      <c r="E74" s="104">
        <v>3</v>
      </c>
      <c r="F74" s="13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2">
        <v>1</v>
      </c>
    </row>
    <row r="75" spans="1:25">
      <c r="A75" s="118"/>
      <c r="B75" s="101">
        <v>1</v>
      </c>
      <c r="C75" s="90">
        <v>2</v>
      </c>
      <c r="D75" s="92">
        <v>3</v>
      </c>
      <c r="E75" s="92">
        <v>3</v>
      </c>
      <c r="F75" s="13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2">
        <v>4</v>
      </c>
    </row>
    <row r="76" spans="1:25">
      <c r="A76" s="118"/>
      <c r="B76" s="101">
        <v>1</v>
      </c>
      <c r="C76" s="90">
        <v>3</v>
      </c>
      <c r="D76" s="92"/>
      <c r="E76" s="92">
        <v>3</v>
      </c>
      <c r="F76" s="13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2">
        <v>16</v>
      </c>
    </row>
    <row r="77" spans="1:25">
      <c r="A77" s="118"/>
      <c r="B77" s="101">
        <v>1</v>
      </c>
      <c r="C77" s="90">
        <v>4</v>
      </c>
      <c r="D77" s="92"/>
      <c r="E77" s="92">
        <v>3</v>
      </c>
      <c r="F77" s="13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2">
        <v>3</v>
      </c>
    </row>
    <row r="78" spans="1:25">
      <c r="A78" s="118"/>
      <c r="B78" s="101">
        <v>1</v>
      </c>
      <c r="C78" s="90">
        <v>5</v>
      </c>
      <c r="D78" s="92">
        <v>3</v>
      </c>
      <c r="E78" s="92">
        <v>3</v>
      </c>
      <c r="F78" s="13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3"/>
    </row>
    <row r="79" spans="1:25">
      <c r="A79" s="118"/>
      <c r="B79" s="101">
        <v>1</v>
      </c>
      <c r="C79" s="90">
        <v>6</v>
      </c>
      <c r="D79" s="92"/>
      <c r="E79" s="92">
        <v>3</v>
      </c>
      <c r="F79" s="13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13"/>
    </row>
    <row r="80" spans="1:25">
      <c r="A80" s="118"/>
      <c r="B80" s="102" t="s">
        <v>156</v>
      </c>
      <c r="C80" s="94"/>
      <c r="D80" s="106">
        <v>3</v>
      </c>
      <c r="E80" s="106">
        <v>3</v>
      </c>
      <c r="F80" s="13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3"/>
    </row>
    <row r="81" spans="1:25">
      <c r="A81" s="118"/>
      <c r="B81" s="2" t="s">
        <v>157</v>
      </c>
      <c r="C81" s="114"/>
      <c r="D81" s="93">
        <v>3</v>
      </c>
      <c r="E81" s="93">
        <v>3</v>
      </c>
      <c r="F81" s="13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3"/>
    </row>
    <row r="82" spans="1:25">
      <c r="A82" s="118"/>
      <c r="B82" s="2" t="s">
        <v>158</v>
      </c>
      <c r="C82" s="114"/>
      <c r="D82" s="93">
        <v>0</v>
      </c>
      <c r="E82" s="93">
        <v>0</v>
      </c>
      <c r="F82" s="180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13"/>
    </row>
    <row r="83" spans="1:25">
      <c r="A83" s="118"/>
      <c r="B83" s="2" t="s">
        <v>93</v>
      </c>
      <c r="C83" s="114"/>
      <c r="D83" s="95">
        <v>0</v>
      </c>
      <c r="E83" s="95">
        <v>0</v>
      </c>
      <c r="F83" s="13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/>
    </row>
    <row r="84" spans="1:25">
      <c r="A84" s="118"/>
      <c r="B84" s="103" t="s">
        <v>159</v>
      </c>
      <c r="C84" s="114"/>
      <c r="D84" s="95">
        <v>0</v>
      </c>
      <c r="E84" s="95">
        <v>0</v>
      </c>
      <c r="F84" s="13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/>
    </row>
    <row r="85" spans="1:25">
      <c r="B85" s="124"/>
      <c r="C85" s="102"/>
      <c r="D85" s="111"/>
      <c r="E85" s="111"/>
    </row>
    <row r="86" spans="1:25">
      <c r="B86" s="128" t="s">
        <v>220</v>
      </c>
      <c r="Y86" s="112" t="s">
        <v>171</v>
      </c>
    </row>
    <row r="87" spans="1:25">
      <c r="A87" s="108" t="s">
        <v>16</v>
      </c>
      <c r="B87" s="100" t="s">
        <v>120</v>
      </c>
      <c r="C87" s="97" t="s">
        <v>121</v>
      </c>
      <c r="D87" s="98" t="s">
        <v>142</v>
      </c>
      <c r="E87" s="99" t="s">
        <v>142</v>
      </c>
      <c r="F87" s="13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2">
        <v>1</v>
      </c>
    </row>
    <row r="88" spans="1:25">
      <c r="A88" s="118"/>
      <c r="B88" s="101" t="s">
        <v>143</v>
      </c>
      <c r="C88" s="90" t="s">
        <v>143</v>
      </c>
      <c r="D88" s="134" t="s">
        <v>144</v>
      </c>
      <c r="E88" s="135" t="s">
        <v>145</v>
      </c>
      <c r="F88" s="13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2" t="s">
        <v>3</v>
      </c>
    </row>
    <row r="89" spans="1:25">
      <c r="A89" s="118"/>
      <c r="B89" s="101"/>
      <c r="C89" s="90"/>
      <c r="D89" s="91" t="s">
        <v>154</v>
      </c>
      <c r="E89" s="92" t="s">
        <v>154</v>
      </c>
      <c r="F89" s="13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2">
        <v>2</v>
      </c>
    </row>
    <row r="90" spans="1:25">
      <c r="A90" s="118"/>
      <c r="B90" s="101"/>
      <c r="C90" s="90"/>
      <c r="D90" s="109"/>
      <c r="E90" s="109"/>
      <c r="F90" s="13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2">
        <v>2</v>
      </c>
    </row>
    <row r="91" spans="1:25">
      <c r="A91" s="118"/>
      <c r="B91" s="100">
        <v>1</v>
      </c>
      <c r="C91" s="96">
        <v>1</v>
      </c>
      <c r="D91" s="104"/>
      <c r="E91" s="104">
        <v>1.5</v>
      </c>
      <c r="F91" s="13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12">
        <v>1</v>
      </c>
    </row>
    <row r="92" spans="1:25">
      <c r="A92" s="118"/>
      <c r="B92" s="101">
        <v>1</v>
      </c>
      <c r="C92" s="90">
        <v>2</v>
      </c>
      <c r="D92" s="92">
        <v>1.6</v>
      </c>
      <c r="E92" s="92">
        <v>1.4</v>
      </c>
      <c r="F92" s="13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2">
        <v>5</v>
      </c>
    </row>
    <row r="93" spans="1:25">
      <c r="A93" s="118"/>
      <c r="B93" s="101">
        <v>1</v>
      </c>
      <c r="C93" s="90">
        <v>3</v>
      </c>
      <c r="D93" s="92"/>
      <c r="E93" s="92">
        <v>1.4</v>
      </c>
      <c r="F93" s="13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16</v>
      </c>
    </row>
    <row r="94" spans="1:25">
      <c r="A94" s="118"/>
      <c r="B94" s="101">
        <v>1</v>
      </c>
      <c r="C94" s="90">
        <v>4</v>
      </c>
      <c r="D94" s="92"/>
      <c r="E94" s="92">
        <v>1.4</v>
      </c>
      <c r="F94" s="13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>
        <v>1.49166666666667</v>
      </c>
    </row>
    <row r="95" spans="1:25">
      <c r="A95" s="118"/>
      <c r="B95" s="101">
        <v>1</v>
      </c>
      <c r="C95" s="90">
        <v>5</v>
      </c>
      <c r="D95" s="92">
        <v>1.5</v>
      </c>
      <c r="E95" s="92">
        <v>1.4</v>
      </c>
      <c r="F95" s="13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3"/>
    </row>
    <row r="96" spans="1:25">
      <c r="A96" s="118"/>
      <c r="B96" s="101">
        <v>1</v>
      </c>
      <c r="C96" s="90">
        <v>6</v>
      </c>
      <c r="D96" s="92"/>
      <c r="E96" s="92">
        <v>1.5</v>
      </c>
      <c r="F96" s="13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3"/>
    </row>
    <row r="97" spans="1:25">
      <c r="A97" s="118"/>
      <c r="B97" s="102" t="s">
        <v>156</v>
      </c>
      <c r="C97" s="94"/>
      <c r="D97" s="106">
        <v>1.55</v>
      </c>
      <c r="E97" s="106">
        <v>1.4333333333333333</v>
      </c>
      <c r="F97" s="13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3"/>
    </row>
    <row r="98" spans="1:25">
      <c r="A98" s="118"/>
      <c r="B98" s="2" t="s">
        <v>157</v>
      </c>
      <c r="C98" s="114"/>
      <c r="D98" s="93">
        <v>1.55</v>
      </c>
      <c r="E98" s="93">
        <v>1.4</v>
      </c>
      <c r="F98" s="13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3"/>
    </row>
    <row r="99" spans="1:25">
      <c r="A99" s="118"/>
      <c r="B99" s="2" t="s">
        <v>158</v>
      </c>
      <c r="C99" s="114"/>
      <c r="D99" s="93">
        <v>7.0710678118654821E-2</v>
      </c>
      <c r="E99" s="93">
        <v>5.1639777949432274E-2</v>
      </c>
      <c r="F99" s="180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13"/>
    </row>
    <row r="100" spans="1:25">
      <c r="A100" s="118"/>
      <c r="B100" s="2" t="s">
        <v>93</v>
      </c>
      <c r="C100" s="114"/>
      <c r="D100" s="95">
        <v>4.5619792334616015E-2</v>
      </c>
      <c r="E100" s="95">
        <v>3.6027752057743445E-2</v>
      </c>
      <c r="F100" s="13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6"/>
    </row>
    <row r="101" spans="1:25">
      <c r="A101" s="118"/>
      <c r="B101" s="103" t="s">
        <v>159</v>
      </c>
      <c r="C101" s="114"/>
      <c r="D101" s="95">
        <v>3.9106145251394331E-2</v>
      </c>
      <c r="E101" s="95">
        <v>-3.9106145251398772E-2</v>
      </c>
      <c r="F101" s="13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16"/>
    </row>
    <row r="102" spans="1:25">
      <c r="B102" s="124"/>
      <c r="C102" s="102"/>
      <c r="D102" s="111"/>
      <c r="E102" s="111"/>
    </row>
    <row r="103" spans="1:25">
      <c r="B103" s="128" t="s">
        <v>221</v>
      </c>
      <c r="Y103" s="112" t="s">
        <v>171</v>
      </c>
    </row>
    <row r="104" spans="1:25">
      <c r="A104" s="108" t="s">
        <v>49</v>
      </c>
      <c r="B104" s="100" t="s">
        <v>120</v>
      </c>
      <c r="C104" s="97" t="s">
        <v>121</v>
      </c>
      <c r="D104" s="98" t="s">
        <v>142</v>
      </c>
      <c r="E104" s="13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12">
        <v>1</v>
      </c>
    </row>
    <row r="105" spans="1:25">
      <c r="A105" s="118"/>
      <c r="B105" s="101" t="s">
        <v>143</v>
      </c>
      <c r="C105" s="90" t="s">
        <v>143</v>
      </c>
      <c r="D105" s="134" t="s">
        <v>145</v>
      </c>
      <c r="E105" s="13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12" t="s">
        <v>1</v>
      </c>
    </row>
    <row r="106" spans="1:25">
      <c r="A106" s="118"/>
      <c r="B106" s="101"/>
      <c r="C106" s="90"/>
      <c r="D106" s="91" t="s">
        <v>154</v>
      </c>
      <c r="E106" s="13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2</v>
      </c>
    </row>
    <row r="107" spans="1:25">
      <c r="A107" s="118"/>
      <c r="B107" s="101"/>
      <c r="C107" s="90"/>
      <c r="D107" s="109"/>
      <c r="E107" s="13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>
        <v>2</v>
      </c>
    </row>
    <row r="108" spans="1:25">
      <c r="A108" s="118"/>
      <c r="B108" s="100">
        <v>1</v>
      </c>
      <c r="C108" s="96">
        <v>1</v>
      </c>
      <c r="D108" s="104">
        <v>3</v>
      </c>
      <c r="E108" s="13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1</v>
      </c>
    </row>
    <row r="109" spans="1:25">
      <c r="A109" s="118"/>
      <c r="B109" s="101">
        <v>1</v>
      </c>
      <c r="C109" s="90">
        <v>2</v>
      </c>
      <c r="D109" s="92">
        <v>3.1</v>
      </c>
      <c r="E109" s="13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6</v>
      </c>
    </row>
    <row r="110" spans="1:25">
      <c r="A110" s="118"/>
      <c r="B110" s="101">
        <v>1</v>
      </c>
      <c r="C110" s="90">
        <v>3</v>
      </c>
      <c r="D110" s="92">
        <v>2.9</v>
      </c>
      <c r="E110" s="13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2">
        <v>16</v>
      </c>
    </row>
    <row r="111" spans="1:25">
      <c r="A111" s="118"/>
      <c r="B111" s="101">
        <v>1</v>
      </c>
      <c r="C111" s="90">
        <v>4</v>
      </c>
      <c r="D111" s="92">
        <v>3.1</v>
      </c>
      <c r="E111" s="13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2">
        <v>3.0333333333333301</v>
      </c>
    </row>
    <row r="112" spans="1:25">
      <c r="A112" s="118"/>
      <c r="B112" s="101">
        <v>1</v>
      </c>
      <c r="C112" s="90">
        <v>5</v>
      </c>
      <c r="D112" s="92">
        <v>3.1</v>
      </c>
      <c r="E112" s="13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3"/>
    </row>
    <row r="113" spans="1:25">
      <c r="A113" s="118"/>
      <c r="B113" s="101">
        <v>1</v>
      </c>
      <c r="C113" s="90">
        <v>6</v>
      </c>
      <c r="D113" s="92">
        <v>3</v>
      </c>
      <c r="E113" s="13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3"/>
    </row>
    <row r="114" spans="1:25">
      <c r="A114" s="118"/>
      <c r="B114" s="102" t="s">
        <v>156</v>
      </c>
      <c r="C114" s="94"/>
      <c r="D114" s="106">
        <v>3.0333333333333332</v>
      </c>
      <c r="E114" s="13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3"/>
    </row>
    <row r="115" spans="1:25">
      <c r="A115" s="118"/>
      <c r="B115" s="2" t="s">
        <v>157</v>
      </c>
      <c r="C115" s="114"/>
      <c r="D115" s="93">
        <v>3.05</v>
      </c>
      <c r="E115" s="13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3"/>
    </row>
    <row r="116" spans="1:25">
      <c r="A116" s="118"/>
      <c r="B116" s="2" t="s">
        <v>158</v>
      </c>
      <c r="C116" s="114"/>
      <c r="D116" s="93">
        <v>8.1649658092772678E-2</v>
      </c>
      <c r="E116" s="180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13"/>
    </row>
    <row r="117" spans="1:25">
      <c r="A117" s="118"/>
      <c r="B117" s="2" t="s">
        <v>93</v>
      </c>
      <c r="C117" s="114"/>
      <c r="D117" s="95">
        <v>2.6917469700914069E-2</v>
      </c>
      <c r="E117" s="13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16"/>
    </row>
    <row r="118" spans="1:25">
      <c r="A118" s="118"/>
      <c r="B118" s="103" t="s">
        <v>159</v>
      </c>
      <c r="C118" s="114"/>
      <c r="D118" s="95">
        <v>1.1102230246251565E-15</v>
      </c>
      <c r="E118" s="13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16"/>
    </row>
    <row r="119" spans="1:25">
      <c r="B119" s="124"/>
      <c r="C119" s="102"/>
      <c r="D119" s="111"/>
    </row>
    <row r="120" spans="1:25">
      <c r="B120" s="128" t="s">
        <v>222</v>
      </c>
      <c r="Y120" s="112" t="s">
        <v>171</v>
      </c>
    </row>
    <row r="121" spans="1:25">
      <c r="A121" s="108" t="s">
        <v>19</v>
      </c>
      <c r="B121" s="100" t="s">
        <v>120</v>
      </c>
      <c r="C121" s="97" t="s">
        <v>121</v>
      </c>
      <c r="D121" s="98" t="s">
        <v>142</v>
      </c>
      <c r="E121" s="99" t="s">
        <v>142</v>
      </c>
      <c r="F121" s="13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2">
        <v>1</v>
      </c>
    </row>
    <row r="122" spans="1:25">
      <c r="A122" s="118"/>
      <c r="B122" s="101" t="s">
        <v>143</v>
      </c>
      <c r="C122" s="90" t="s">
        <v>143</v>
      </c>
      <c r="D122" s="134" t="s">
        <v>144</v>
      </c>
      <c r="E122" s="135" t="s">
        <v>145</v>
      </c>
      <c r="F122" s="13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2" t="s">
        <v>3</v>
      </c>
    </row>
    <row r="123" spans="1:25">
      <c r="A123" s="118"/>
      <c r="B123" s="101"/>
      <c r="C123" s="90"/>
      <c r="D123" s="91" t="s">
        <v>154</v>
      </c>
      <c r="E123" s="92" t="s">
        <v>154</v>
      </c>
      <c r="F123" s="13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2">
        <v>2</v>
      </c>
    </row>
    <row r="124" spans="1:25">
      <c r="A124" s="118"/>
      <c r="B124" s="101"/>
      <c r="C124" s="90"/>
      <c r="D124" s="109"/>
      <c r="E124" s="109"/>
      <c r="F124" s="13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2">
        <v>2</v>
      </c>
    </row>
    <row r="125" spans="1:25">
      <c r="A125" s="118"/>
      <c r="B125" s="100">
        <v>1</v>
      </c>
      <c r="C125" s="96">
        <v>1</v>
      </c>
      <c r="D125" s="104"/>
      <c r="E125" s="104">
        <v>1.1000000000000001</v>
      </c>
      <c r="F125" s="13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2">
        <v>1</v>
      </c>
    </row>
    <row r="126" spans="1:25">
      <c r="A126" s="118"/>
      <c r="B126" s="101">
        <v>1</v>
      </c>
      <c r="C126" s="90">
        <v>2</v>
      </c>
      <c r="D126" s="132" t="s">
        <v>160</v>
      </c>
      <c r="E126" s="92">
        <v>1.1000000000000001</v>
      </c>
      <c r="F126" s="13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2">
        <v>7</v>
      </c>
    </row>
    <row r="127" spans="1:25">
      <c r="A127" s="118"/>
      <c r="B127" s="101">
        <v>1</v>
      </c>
      <c r="C127" s="90">
        <v>3</v>
      </c>
      <c r="D127" s="92"/>
      <c r="E127" s="92">
        <v>0.9</v>
      </c>
      <c r="F127" s="13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2">
        <v>16</v>
      </c>
    </row>
    <row r="128" spans="1:25">
      <c r="A128" s="118"/>
      <c r="B128" s="101">
        <v>1</v>
      </c>
      <c r="C128" s="90">
        <v>4</v>
      </c>
      <c r="D128" s="92"/>
      <c r="E128" s="92">
        <v>1</v>
      </c>
      <c r="F128" s="13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2">
        <v>1.0833333333333299</v>
      </c>
    </row>
    <row r="129" spans="1:25">
      <c r="A129" s="118"/>
      <c r="B129" s="101">
        <v>1</v>
      </c>
      <c r="C129" s="90">
        <v>5</v>
      </c>
      <c r="D129" s="132" t="s">
        <v>160</v>
      </c>
      <c r="E129" s="92">
        <v>1.2</v>
      </c>
      <c r="F129" s="13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3"/>
    </row>
    <row r="130" spans="1:25">
      <c r="A130" s="118"/>
      <c r="B130" s="101">
        <v>1</v>
      </c>
      <c r="C130" s="90">
        <v>6</v>
      </c>
      <c r="D130" s="92"/>
      <c r="E130" s="92">
        <v>1.2</v>
      </c>
      <c r="F130" s="13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13"/>
    </row>
    <row r="131" spans="1:25">
      <c r="A131" s="118"/>
      <c r="B131" s="102" t="s">
        <v>156</v>
      </c>
      <c r="C131" s="94"/>
      <c r="D131" s="106" t="s">
        <v>334</v>
      </c>
      <c r="E131" s="106">
        <v>1.0833333333333333</v>
      </c>
      <c r="F131" s="13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13"/>
    </row>
    <row r="132" spans="1:25">
      <c r="A132" s="118"/>
      <c r="B132" s="2" t="s">
        <v>157</v>
      </c>
      <c r="C132" s="114"/>
      <c r="D132" s="93" t="s">
        <v>334</v>
      </c>
      <c r="E132" s="93">
        <v>1.1000000000000001</v>
      </c>
      <c r="F132" s="13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3"/>
    </row>
    <row r="133" spans="1:25">
      <c r="A133" s="118"/>
      <c r="B133" s="2" t="s">
        <v>158</v>
      </c>
      <c r="C133" s="114"/>
      <c r="D133" s="93" t="s">
        <v>334</v>
      </c>
      <c r="E133" s="93">
        <v>0.1169045194450012</v>
      </c>
      <c r="F133" s="180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13"/>
    </row>
    <row r="134" spans="1:25">
      <c r="A134" s="118"/>
      <c r="B134" s="2" t="s">
        <v>93</v>
      </c>
      <c r="C134" s="114"/>
      <c r="D134" s="95" t="s">
        <v>334</v>
      </c>
      <c r="E134" s="95">
        <v>0.10791186410307804</v>
      </c>
      <c r="F134" s="13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6"/>
    </row>
    <row r="135" spans="1:25">
      <c r="A135" s="118"/>
      <c r="B135" s="103" t="s">
        <v>159</v>
      </c>
      <c r="C135" s="114"/>
      <c r="D135" s="95" t="s">
        <v>334</v>
      </c>
      <c r="E135" s="95">
        <v>3.1086244689504383E-15</v>
      </c>
      <c r="F135" s="13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6"/>
    </row>
    <row r="136" spans="1:25">
      <c r="B136" s="124"/>
      <c r="C136" s="102"/>
      <c r="D136" s="111"/>
      <c r="E136" s="111"/>
    </row>
    <row r="137" spans="1:25">
      <c r="B137" s="128" t="s">
        <v>223</v>
      </c>
      <c r="Y137" s="112" t="s">
        <v>171</v>
      </c>
    </row>
    <row r="138" spans="1:25">
      <c r="A138" s="108" t="s">
        <v>22</v>
      </c>
      <c r="B138" s="100" t="s">
        <v>120</v>
      </c>
      <c r="C138" s="97" t="s">
        <v>121</v>
      </c>
      <c r="D138" s="98" t="s">
        <v>142</v>
      </c>
      <c r="E138" s="99" t="s">
        <v>142</v>
      </c>
      <c r="F138" s="13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2">
        <v>1</v>
      </c>
    </row>
    <row r="139" spans="1:25">
      <c r="A139" s="118"/>
      <c r="B139" s="101" t="s">
        <v>143</v>
      </c>
      <c r="C139" s="90" t="s">
        <v>143</v>
      </c>
      <c r="D139" s="134" t="s">
        <v>144</v>
      </c>
      <c r="E139" s="135" t="s">
        <v>145</v>
      </c>
      <c r="F139" s="13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2" t="s">
        <v>3</v>
      </c>
    </row>
    <row r="140" spans="1:25">
      <c r="A140" s="118"/>
      <c r="B140" s="101"/>
      <c r="C140" s="90"/>
      <c r="D140" s="91" t="s">
        <v>154</v>
      </c>
      <c r="E140" s="92" t="s">
        <v>154</v>
      </c>
      <c r="F140" s="13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12">
        <v>0</v>
      </c>
    </row>
    <row r="141" spans="1:25">
      <c r="A141" s="118"/>
      <c r="B141" s="101"/>
      <c r="C141" s="90"/>
      <c r="D141" s="109"/>
      <c r="E141" s="109"/>
      <c r="F141" s="13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2">
        <v>0</v>
      </c>
    </row>
    <row r="142" spans="1:25">
      <c r="A142" s="118"/>
      <c r="B142" s="100">
        <v>1</v>
      </c>
      <c r="C142" s="96">
        <v>1</v>
      </c>
      <c r="D142" s="190"/>
      <c r="E142" s="190">
        <v>53.9</v>
      </c>
      <c r="F142" s="191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3">
        <v>1</v>
      </c>
    </row>
    <row r="143" spans="1:25">
      <c r="A143" s="118"/>
      <c r="B143" s="101">
        <v>1</v>
      </c>
      <c r="C143" s="90">
        <v>2</v>
      </c>
      <c r="D143" s="194">
        <v>72.599999999999994</v>
      </c>
      <c r="E143" s="194">
        <v>58.3</v>
      </c>
      <c r="F143" s="191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3">
        <v>8</v>
      </c>
    </row>
    <row r="144" spans="1:25">
      <c r="A144" s="118"/>
      <c r="B144" s="101">
        <v>1</v>
      </c>
      <c r="C144" s="90">
        <v>3</v>
      </c>
      <c r="D144" s="194"/>
      <c r="E144" s="194">
        <v>58.1</v>
      </c>
      <c r="F144" s="191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3">
        <v>16</v>
      </c>
    </row>
    <row r="145" spans="1:25">
      <c r="A145" s="118"/>
      <c r="B145" s="101">
        <v>1</v>
      </c>
      <c r="C145" s="90">
        <v>4</v>
      </c>
      <c r="D145" s="194"/>
      <c r="E145" s="194">
        <v>57.5</v>
      </c>
      <c r="F145" s="191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3">
        <v>63.841666666666697</v>
      </c>
    </row>
    <row r="146" spans="1:25">
      <c r="A146" s="118"/>
      <c r="B146" s="101">
        <v>1</v>
      </c>
      <c r="C146" s="90">
        <v>5</v>
      </c>
      <c r="D146" s="194">
        <v>70.2</v>
      </c>
      <c r="E146" s="194">
        <v>59.4</v>
      </c>
      <c r="F146" s="191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5"/>
    </row>
    <row r="147" spans="1:25">
      <c r="A147" s="118"/>
      <c r="B147" s="101">
        <v>1</v>
      </c>
      <c r="C147" s="90">
        <v>6</v>
      </c>
      <c r="D147" s="194"/>
      <c r="E147" s="194">
        <v>50.5</v>
      </c>
      <c r="F147" s="191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5"/>
    </row>
    <row r="148" spans="1:25">
      <c r="A148" s="118"/>
      <c r="B148" s="102" t="s">
        <v>156</v>
      </c>
      <c r="C148" s="94"/>
      <c r="D148" s="196">
        <v>71.400000000000006</v>
      </c>
      <c r="E148" s="196">
        <v>56.283333333333331</v>
      </c>
      <c r="F148" s="191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5"/>
    </row>
    <row r="149" spans="1:25">
      <c r="A149" s="118"/>
      <c r="B149" s="2" t="s">
        <v>157</v>
      </c>
      <c r="C149" s="114"/>
      <c r="D149" s="197">
        <v>71.400000000000006</v>
      </c>
      <c r="E149" s="197">
        <v>57.8</v>
      </c>
      <c r="F149" s="191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5"/>
    </row>
    <row r="150" spans="1:25">
      <c r="A150" s="118"/>
      <c r="B150" s="2" t="s">
        <v>158</v>
      </c>
      <c r="C150" s="114"/>
      <c r="D150" s="197">
        <v>1.697056274847708</v>
      </c>
      <c r="E150" s="197">
        <v>3.3967140984584887</v>
      </c>
      <c r="F150" s="191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5"/>
    </row>
    <row r="151" spans="1:25">
      <c r="A151" s="118"/>
      <c r="B151" s="2" t="s">
        <v>93</v>
      </c>
      <c r="C151" s="114"/>
      <c r="D151" s="95">
        <v>2.3768295165934285E-2</v>
      </c>
      <c r="E151" s="95">
        <v>6.0350265296863881E-2</v>
      </c>
      <c r="F151" s="13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6"/>
    </row>
    <row r="152" spans="1:25">
      <c r="A152" s="118"/>
      <c r="B152" s="103" t="s">
        <v>159</v>
      </c>
      <c r="C152" s="114"/>
      <c r="D152" s="95">
        <v>0.11839185484923598</v>
      </c>
      <c r="E152" s="95">
        <v>-0.11839185484923687</v>
      </c>
      <c r="F152" s="13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6"/>
    </row>
    <row r="153" spans="1:25">
      <c r="B153" s="124"/>
      <c r="C153" s="102"/>
      <c r="D153" s="111"/>
      <c r="E153" s="111"/>
    </row>
    <row r="154" spans="1:25">
      <c r="B154" s="128" t="s">
        <v>224</v>
      </c>
      <c r="Y154" s="112" t="s">
        <v>171</v>
      </c>
    </row>
    <row r="155" spans="1:25">
      <c r="A155" s="108" t="s">
        <v>25</v>
      </c>
      <c r="B155" s="100" t="s">
        <v>120</v>
      </c>
      <c r="C155" s="97" t="s">
        <v>121</v>
      </c>
      <c r="D155" s="98" t="s">
        <v>142</v>
      </c>
      <c r="E155" s="99" t="s">
        <v>142</v>
      </c>
      <c r="F155" s="13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2">
        <v>1</v>
      </c>
    </row>
    <row r="156" spans="1:25">
      <c r="A156" s="118"/>
      <c r="B156" s="101" t="s">
        <v>143</v>
      </c>
      <c r="C156" s="90" t="s">
        <v>143</v>
      </c>
      <c r="D156" s="134" t="s">
        <v>144</v>
      </c>
      <c r="E156" s="135" t="s">
        <v>145</v>
      </c>
      <c r="F156" s="13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12" t="s">
        <v>3</v>
      </c>
    </row>
    <row r="157" spans="1:25">
      <c r="A157" s="118"/>
      <c r="B157" s="101"/>
      <c r="C157" s="90"/>
      <c r="D157" s="91" t="s">
        <v>123</v>
      </c>
      <c r="E157" s="92" t="s">
        <v>154</v>
      </c>
      <c r="F157" s="13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12">
        <v>1</v>
      </c>
    </row>
    <row r="158" spans="1:25">
      <c r="A158" s="118"/>
      <c r="B158" s="101"/>
      <c r="C158" s="90"/>
      <c r="D158" s="109"/>
      <c r="E158" s="109"/>
      <c r="F158" s="13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2">
        <v>1</v>
      </c>
    </row>
    <row r="159" spans="1:25">
      <c r="A159" s="118"/>
      <c r="B159" s="100">
        <v>1</v>
      </c>
      <c r="C159" s="96">
        <v>1</v>
      </c>
      <c r="D159" s="182"/>
      <c r="E159" s="182">
        <v>14</v>
      </c>
      <c r="F159" s="183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5">
        <v>1</v>
      </c>
    </row>
    <row r="160" spans="1:25">
      <c r="A160" s="118"/>
      <c r="B160" s="101">
        <v>1</v>
      </c>
      <c r="C160" s="90">
        <v>2</v>
      </c>
      <c r="D160" s="186">
        <v>15</v>
      </c>
      <c r="E160" s="186">
        <v>14</v>
      </c>
      <c r="F160" s="183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5">
        <v>9</v>
      </c>
    </row>
    <row r="161" spans="1:25">
      <c r="A161" s="118"/>
      <c r="B161" s="101">
        <v>1</v>
      </c>
      <c r="C161" s="90">
        <v>3</v>
      </c>
      <c r="D161" s="186"/>
      <c r="E161" s="186">
        <v>14</v>
      </c>
      <c r="F161" s="183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5">
        <v>16</v>
      </c>
    </row>
    <row r="162" spans="1:25">
      <c r="A162" s="118"/>
      <c r="B162" s="101">
        <v>1</v>
      </c>
      <c r="C162" s="90">
        <v>4</v>
      </c>
      <c r="D162" s="186"/>
      <c r="E162" s="186">
        <v>15</v>
      </c>
      <c r="F162" s="183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5">
        <v>13.4166666666667</v>
      </c>
    </row>
    <row r="163" spans="1:25">
      <c r="A163" s="118"/>
      <c r="B163" s="101">
        <v>1</v>
      </c>
      <c r="C163" s="90">
        <v>5</v>
      </c>
      <c r="D163" s="186">
        <v>10</v>
      </c>
      <c r="E163" s="186">
        <v>15</v>
      </c>
      <c r="F163" s="183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7"/>
    </row>
    <row r="164" spans="1:25">
      <c r="A164" s="118"/>
      <c r="B164" s="101">
        <v>1</v>
      </c>
      <c r="C164" s="90">
        <v>6</v>
      </c>
      <c r="D164" s="186"/>
      <c r="E164" s="186">
        <v>14</v>
      </c>
      <c r="F164" s="183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7"/>
    </row>
    <row r="165" spans="1:25">
      <c r="A165" s="118"/>
      <c r="B165" s="102" t="s">
        <v>156</v>
      </c>
      <c r="C165" s="94"/>
      <c r="D165" s="188">
        <v>12.5</v>
      </c>
      <c r="E165" s="188">
        <v>14.333333333333334</v>
      </c>
      <c r="F165" s="183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7"/>
    </row>
    <row r="166" spans="1:25">
      <c r="A166" s="118"/>
      <c r="B166" s="2" t="s">
        <v>157</v>
      </c>
      <c r="C166" s="114"/>
      <c r="D166" s="189">
        <v>12.5</v>
      </c>
      <c r="E166" s="189">
        <v>14</v>
      </c>
      <c r="F166" s="183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7"/>
    </row>
    <row r="167" spans="1:25">
      <c r="A167" s="118"/>
      <c r="B167" s="2" t="s">
        <v>158</v>
      </c>
      <c r="C167" s="114"/>
      <c r="D167" s="189">
        <v>3.5355339059327378</v>
      </c>
      <c r="E167" s="189">
        <v>0.51639777949432231</v>
      </c>
      <c r="F167" s="183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7"/>
    </row>
    <row r="168" spans="1:25">
      <c r="A168" s="118"/>
      <c r="B168" s="2" t="s">
        <v>93</v>
      </c>
      <c r="C168" s="114"/>
      <c r="D168" s="95">
        <v>0.28284271247461901</v>
      </c>
      <c r="E168" s="95">
        <v>3.6027752057743417E-2</v>
      </c>
      <c r="F168" s="13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16"/>
    </row>
    <row r="169" spans="1:25">
      <c r="A169" s="118"/>
      <c r="B169" s="103" t="s">
        <v>159</v>
      </c>
      <c r="C169" s="114"/>
      <c r="D169" s="95">
        <v>-6.8322981366461977E-2</v>
      </c>
      <c r="E169" s="95">
        <v>6.8322981366456981E-2</v>
      </c>
      <c r="F169" s="13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16"/>
    </row>
    <row r="170" spans="1:25">
      <c r="B170" s="124"/>
      <c r="C170" s="102"/>
      <c r="D170" s="111"/>
      <c r="E170" s="111"/>
    </row>
    <row r="171" spans="1:25">
      <c r="B171" s="128" t="s">
        <v>225</v>
      </c>
      <c r="Y171" s="112" t="s">
        <v>171</v>
      </c>
    </row>
    <row r="172" spans="1:25">
      <c r="A172" s="108" t="s">
        <v>50</v>
      </c>
      <c r="B172" s="100" t="s">
        <v>120</v>
      </c>
      <c r="C172" s="97" t="s">
        <v>121</v>
      </c>
      <c r="D172" s="98" t="s">
        <v>142</v>
      </c>
      <c r="E172" s="13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2">
        <v>1</v>
      </c>
    </row>
    <row r="173" spans="1:25">
      <c r="A173" s="118"/>
      <c r="B173" s="101" t="s">
        <v>143</v>
      </c>
      <c r="C173" s="90" t="s">
        <v>143</v>
      </c>
      <c r="D173" s="134" t="s">
        <v>145</v>
      </c>
      <c r="E173" s="13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2" t="s">
        <v>3</v>
      </c>
    </row>
    <row r="174" spans="1:25">
      <c r="A174" s="118"/>
      <c r="B174" s="101"/>
      <c r="C174" s="90"/>
      <c r="D174" s="91" t="s">
        <v>154</v>
      </c>
      <c r="E174" s="13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2">
        <v>0</v>
      </c>
    </row>
    <row r="175" spans="1:25">
      <c r="A175" s="118"/>
      <c r="B175" s="101"/>
      <c r="C175" s="90"/>
      <c r="D175" s="109"/>
      <c r="E175" s="13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2">
        <v>0</v>
      </c>
    </row>
    <row r="176" spans="1:25">
      <c r="A176" s="118"/>
      <c r="B176" s="100">
        <v>1</v>
      </c>
      <c r="C176" s="96">
        <v>1</v>
      </c>
      <c r="D176" s="190">
        <v>99</v>
      </c>
      <c r="E176" s="191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3">
        <v>1</v>
      </c>
    </row>
    <row r="177" spans="1:25">
      <c r="A177" s="118"/>
      <c r="B177" s="101">
        <v>1</v>
      </c>
      <c r="C177" s="90">
        <v>2</v>
      </c>
      <c r="D177" s="194">
        <v>95</v>
      </c>
      <c r="E177" s="191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3">
        <v>10</v>
      </c>
    </row>
    <row r="178" spans="1:25">
      <c r="A178" s="118"/>
      <c r="B178" s="101">
        <v>1</v>
      </c>
      <c r="C178" s="90">
        <v>3</v>
      </c>
      <c r="D178" s="194">
        <v>95</v>
      </c>
      <c r="E178" s="191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3">
        <v>16</v>
      </c>
    </row>
    <row r="179" spans="1:25">
      <c r="A179" s="118"/>
      <c r="B179" s="101">
        <v>1</v>
      </c>
      <c r="C179" s="90">
        <v>4</v>
      </c>
      <c r="D179" s="194">
        <v>93</v>
      </c>
      <c r="E179" s="191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3">
        <v>95.5</v>
      </c>
    </row>
    <row r="180" spans="1:25">
      <c r="A180" s="118"/>
      <c r="B180" s="101">
        <v>1</v>
      </c>
      <c r="C180" s="90">
        <v>5</v>
      </c>
      <c r="D180" s="194">
        <v>90</v>
      </c>
      <c r="E180" s="191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5"/>
    </row>
    <row r="181" spans="1:25">
      <c r="A181" s="118"/>
      <c r="B181" s="101">
        <v>1</v>
      </c>
      <c r="C181" s="90">
        <v>6</v>
      </c>
      <c r="D181" s="194">
        <v>101</v>
      </c>
      <c r="E181" s="191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5"/>
    </row>
    <row r="182" spans="1:25">
      <c r="A182" s="118"/>
      <c r="B182" s="102" t="s">
        <v>156</v>
      </c>
      <c r="C182" s="94"/>
      <c r="D182" s="196">
        <v>95.5</v>
      </c>
      <c r="E182" s="191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5"/>
    </row>
    <row r="183" spans="1:25">
      <c r="A183" s="118"/>
      <c r="B183" s="2" t="s">
        <v>157</v>
      </c>
      <c r="C183" s="114"/>
      <c r="D183" s="197">
        <v>95</v>
      </c>
      <c r="E183" s="191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5"/>
    </row>
    <row r="184" spans="1:25">
      <c r="A184" s="118"/>
      <c r="B184" s="2" t="s">
        <v>158</v>
      </c>
      <c r="C184" s="114"/>
      <c r="D184" s="197">
        <v>3.9874804074753771</v>
      </c>
      <c r="E184" s="191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5"/>
    </row>
    <row r="185" spans="1:25">
      <c r="A185" s="118"/>
      <c r="B185" s="2" t="s">
        <v>93</v>
      </c>
      <c r="C185" s="114"/>
      <c r="D185" s="95">
        <v>4.1753721544244789E-2</v>
      </c>
      <c r="E185" s="13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6"/>
    </row>
    <row r="186" spans="1:25">
      <c r="A186" s="118"/>
      <c r="B186" s="103" t="s">
        <v>159</v>
      </c>
      <c r="C186" s="114"/>
      <c r="D186" s="95">
        <v>0</v>
      </c>
      <c r="E186" s="13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6"/>
    </row>
    <row r="187" spans="1:25">
      <c r="B187" s="124"/>
      <c r="C187" s="102"/>
      <c r="D187" s="111"/>
    </row>
    <row r="188" spans="1:25">
      <c r="B188" s="128" t="s">
        <v>226</v>
      </c>
      <c r="Y188" s="112" t="s">
        <v>171</v>
      </c>
    </row>
    <row r="189" spans="1:25">
      <c r="A189" s="108" t="s">
        <v>28</v>
      </c>
      <c r="B189" s="100" t="s">
        <v>120</v>
      </c>
      <c r="C189" s="97" t="s">
        <v>121</v>
      </c>
      <c r="D189" s="98" t="s">
        <v>142</v>
      </c>
      <c r="E189" s="13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12">
        <v>1</v>
      </c>
    </row>
    <row r="190" spans="1:25">
      <c r="A190" s="118"/>
      <c r="B190" s="101" t="s">
        <v>143</v>
      </c>
      <c r="C190" s="90" t="s">
        <v>143</v>
      </c>
      <c r="D190" s="134" t="s">
        <v>144</v>
      </c>
      <c r="E190" s="13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12" t="s">
        <v>3</v>
      </c>
    </row>
    <row r="191" spans="1:25">
      <c r="A191" s="118"/>
      <c r="B191" s="101"/>
      <c r="C191" s="90"/>
      <c r="D191" s="91" t="s">
        <v>154</v>
      </c>
      <c r="E191" s="13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12">
        <v>1</v>
      </c>
    </row>
    <row r="192" spans="1:25">
      <c r="A192" s="118"/>
      <c r="B192" s="101"/>
      <c r="C192" s="90"/>
      <c r="D192" s="109"/>
      <c r="E192" s="13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2">
        <v>1</v>
      </c>
    </row>
    <row r="193" spans="1:25">
      <c r="A193" s="118"/>
      <c r="B193" s="100">
        <v>1</v>
      </c>
      <c r="C193" s="96">
        <v>1</v>
      </c>
      <c r="D193" s="182">
        <v>11.4</v>
      </c>
      <c r="E193" s="183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5">
        <v>1</v>
      </c>
    </row>
    <row r="194" spans="1:25">
      <c r="A194" s="118"/>
      <c r="B194" s="101">
        <v>1</v>
      </c>
      <c r="C194" s="90">
        <v>2</v>
      </c>
      <c r="D194" s="186">
        <v>11.9</v>
      </c>
      <c r="E194" s="183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5">
        <v>11</v>
      </c>
    </row>
    <row r="195" spans="1:25">
      <c r="A195" s="118"/>
      <c r="B195" s="102" t="s">
        <v>156</v>
      </c>
      <c r="C195" s="94"/>
      <c r="D195" s="188">
        <v>11.65</v>
      </c>
      <c r="E195" s="183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7"/>
    </row>
    <row r="196" spans="1:25">
      <c r="A196" s="118"/>
      <c r="B196" s="2" t="s">
        <v>157</v>
      </c>
      <c r="C196" s="114"/>
      <c r="D196" s="189">
        <v>11.65</v>
      </c>
      <c r="E196" s="183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7">
        <v>11.65</v>
      </c>
    </row>
    <row r="197" spans="1:25">
      <c r="A197" s="118"/>
      <c r="B197" s="2" t="s">
        <v>158</v>
      </c>
      <c r="C197" s="114"/>
      <c r="D197" s="189">
        <v>0.35355339059327379</v>
      </c>
      <c r="E197" s="183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7"/>
    </row>
    <row r="198" spans="1:25">
      <c r="A198" s="118"/>
      <c r="B198" s="2" t="s">
        <v>93</v>
      </c>
      <c r="C198" s="114"/>
      <c r="D198" s="95">
        <v>3.0347930523027793E-2</v>
      </c>
      <c r="E198" s="13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16"/>
    </row>
    <row r="199" spans="1:25">
      <c r="A199" s="118"/>
      <c r="B199" s="103" t="s">
        <v>159</v>
      </c>
      <c r="C199" s="114"/>
      <c r="D199" s="95">
        <v>0</v>
      </c>
      <c r="E199" s="13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16"/>
    </row>
    <row r="200" spans="1:25">
      <c r="B200" s="124"/>
      <c r="C200" s="102"/>
      <c r="D200" s="111"/>
    </row>
    <row r="201" spans="1:25">
      <c r="B201" s="128" t="s">
        <v>332</v>
      </c>
      <c r="Y201" s="112" t="s">
        <v>66</v>
      </c>
    </row>
    <row r="202" spans="1:25">
      <c r="A202" s="108" t="s">
        <v>0</v>
      </c>
      <c r="B202" s="100" t="s">
        <v>120</v>
      </c>
      <c r="C202" s="97" t="s">
        <v>121</v>
      </c>
      <c r="D202" s="98" t="s">
        <v>142</v>
      </c>
      <c r="E202" s="99" t="s">
        <v>142</v>
      </c>
      <c r="F202" s="99" t="s">
        <v>142</v>
      </c>
      <c r="G202" s="99" t="s">
        <v>142</v>
      </c>
      <c r="H202" s="99" t="s">
        <v>142</v>
      </c>
      <c r="I202" s="99" t="s">
        <v>142</v>
      </c>
      <c r="J202" s="99" t="s">
        <v>142</v>
      </c>
      <c r="K202" s="99" t="s">
        <v>142</v>
      </c>
      <c r="L202" s="99" t="s">
        <v>142</v>
      </c>
      <c r="M202" s="99" t="s">
        <v>142</v>
      </c>
      <c r="N202" s="99" t="s">
        <v>142</v>
      </c>
      <c r="O202" s="99" t="s">
        <v>142</v>
      </c>
      <c r="P202" s="99" t="s">
        <v>142</v>
      </c>
      <c r="Q202" s="99" t="s">
        <v>142</v>
      </c>
      <c r="R202" s="99" t="s">
        <v>142</v>
      </c>
      <c r="S202" s="99" t="s">
        <v>142</v>
      </c>
      <c r="T202" s="99" t="s">
        <v>142</v>
      </c>
      <c r="U202" s="99" t="s">
        <v>142</v>
      </c>
      <c r="V202" s="137" t="s">
        <v>142</v>
      </c>
      <c r="W202" s="143"/>
      <c r="X202" s="2"/>
      <c r="Y202" s="112">
        <v>1E-4</v>
      </c>
    </row>
    <row r="203" spans="1:25">
      <c r="A203" s="118"/>
      <c r="B203" s="101" t="s">
        <v>143</v>
      </c>
      <c r="C203" s="90" t="s">
        <v>143</v>
      </c>
      <c r="D203" s="134" t="s">
        <v>146</v>
      </c>
      <c r="E203" s="135" t="s">
        <v>147</v>
      </c>
      <c r="F203" s="135" t="s">
        <v>148</v>
      </c>
      <c r="G203" s="135" t="s">
        <v>149</v>
      </c>
      <c r="H203" s="135" t="s">
        <v>144</v>
      </c>
      <c r="I203" s="135" t="s">
        <v>150</v>
      </c>
      <c r="J203" s="135" t="s">
        <v>151</v>
      </c>
      <c r="K203" s="135" t="s">
        <v>145</v>
      </c>
      <c r="L203" s="135" t="s">
        <v>152</v>
      </c>
      <c r="M203" s="135" t="s">
        <v>153</v>
      </c>
      <c r="N203" s="135" t="s">
        <v>161</v>
      </c>
      <c r="O203" s="135" t="s">
        <v>162</v>
      </c>
      <c r="P203" s="135" t="s">
        <v>163</v>
      </c>
      <c r="Q203" s="135" t="s">
        <v>164</v>
      </c>
      <c r="R203" s="135" t="s">
        <v>165</v>
      </c>
      <c r="S203" s="135" t="s">
        <v>166</v>
      </c>
      <c r="T203" s="135" t="s">
        <v>167</v>
      </c>
      <c r="U203" s="135" t="s">
        <v>168</v>
      </c>
      <c r="V203" s="138" t="s">
        <v>169</v>
      </c>
      <c r="W203" s="143"/>
      <c r="X203" s="2"/>
      <c r="Y203" s="112" t="s">
        <v>1</v>
      </c>
    </row>
    <row r="204" spans="1:25">
      <c r="A204" s="118"/>
      <c r="B204" s="101"/>
      <c r="C204" s="90"/>
      <c r="D204" s="91" t="s">
        <v>123</v>
      </c>
      <c r="E204" s="92" t="s">
        <v>123</v>
      </c>
      <c r="F204" s="92" t="s">
        <v>123</v>
      </c>
      <c r="G204" s="92" t="s">
        <v>123</v>
      </c>
      <c r="H204" s="92" t="s">
        <v>123</v>
      </c>
      <c r="I204" s="92" t="s">
        <v>123</v>
      </c>
      <c r="J204" s="92" t="s">
        <v>123</v>
      </c>
      <c r="K204" s="92" t="s">
        <v>154</v>
      </c>
      <c r="L204" s="92" t="s">
        <v>123</v>
      </c>
      <c r="M204" s="92" t="s">
        <v>123</v>
      </c>
      <c r="N204" s="92" t="s">
        <v>123</v>
      </c>
      <c r="O204" s="92" t="s">
        <v>123</v>
      </c>
      <c r="P204" s="92" t="s">
        <v>123</v>
      </c>
      <c r="Q204" s="92" t="s">
        <v>170</v>
      </c>
      <c r="R204" s="92" t="s">
        <v>123</v>
      </c>
      <c r="S204" s="92" t="s">
        <v>123</v>
      </c>
      <c r="T204" s="92" t="s">
        <v>123</v>
      </c>
      <c r="U204" s="92" t="s">
        <v>123</v>
      </c>
      <c r="V204" s="139" t="s">
        <v>170</v>
      </c>
      <c r="W204" s="143"/>
      <c r="X204" s="2"/>
      <c r="Y204" s="112">
        <v>3</v>
      </c>
    </row>
    <row r="205" spans="1:25">
      <c r="A205" s="118"/>
      <c r="B205" s="101"/>
      <c r="C205" s="90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40"/>
      <c r="W205" s="143"/>
      <c r="X205" s="2"/>
      <c r="Y205" s="112">
        <v>3</v>
      </c>
    </row>
    <row r="206" spans="1:25">
      <c r="A206" s="118"/>
      <c r="B206" s="100">
        <v>1</v>
      </c>
      <c r="C206" s="96">
        <v>1</v>
      </c>
      <c r="D206" s="171">
        <v>0.2648529933092505</v>
      </c>
      <c r="E206" s="171">
        <v>0.2779999929771293</v>
      </c>
      <c r="F206" s="172">
        <v>0.2856558382856148</v>
      </c>
      <c r="G206" s="215">
        <v>0.29949999243399361</v>
      </c>
      <c r="H206" s="172">
        <v>0.26099999340658542</v>
      </c>
      <c r="I206" s="215">
        <v>0.225899994293286</v>
      </c>
      <c r="J206" s="172">
        <v>0.27199999312870204</v>
      </c>
      <c r="K206" s="171">
        <v>0.26119999340153299</v>
      </c>
      <c r="L206" s="171">
        <v>0.27699999300239142</v>
      </c>
      <c r="M206" s="171">
        <v>0.27499999305291567</v>
      </c>
      <c r="N206" s="171">
        <v>0.26799999322975054</v>
      </c>
      <c r="O206" s="171">
        <v>0.27019999317417387</v>
      </c>
      <c r="P206" s="171">
        <v>0.27149999314133311</v>
      </c>
      <c r="Q206" s="171">
        <v>0.28299999285081867</v>
      </c>
      <c r="R206" s="171">
        <v>0.2644506975447653</v>
      </c>
      <c r="S206" s="171">
        <v>0.26999999317922629</v>
      </c>
      <c r="T206" s="171">
        <v>0.2819999928760808</v>
      </c>
      <c r="U206" s="221">
        <v>0.26299999335606117</v>
      </c>
      <c r="V206" s="227">
        <v>0.26899999320448842</v>
      </c>
      <c r="W206" s="222"/>
      <c r="X206" s="174"/>
      <c r="Y206" s="175">
        <v>1E-4</v>
      </c>
    </row>
    <row r="207" spans="1:25">
      <c r="A207" s="118"/>
      <c r="B207" s="101">
        <v>1</v>
      </c>
      <c r="C207" s="90">
        <v>2</v>
      </c>
      <c r="D207" s="177">
        <v>0.26610699327757176</v>
      </c>
      <c r="E207" s="177">
        <v>0.2779999929771293</v>
      </c>
      <c r="F207" s="178">
        <v>0.28760073455949825</v>
      </c>
      <c r="G207" s="176">
        <v>0.29269999260577606</v>
      </c>
      <c r="H207" s="178">
        <v>0.26499999330553692</v>
      </c>
      <c r="I207" s="176">
        <v>0.24579999379056972</v>
      </c>
      <c r="J207" s="178">
        <v>0.27199999312870204</v>
      </c>
      <c r="K207" s="177">
        <v>0.25799999348237179</v>
      </c>
      <c r="L207" s="177">
        <v>0.27599999302765355</v>
      </c>
      <c r="M207" s="177">
        <v>0.26999999317922629</v>
      </c>
      <c r="N207" s="177">
        <v>0.25899999345710967</v>
      </c>
      <c r="O207" s="177">
        <v>0.27289999310596613</v>
      </c>
      <c r="P207" s="177">
        <v>0.27249999311607098</v>
      </c>
      <c r="Q207" s="177">
        <v>0.27699999300239142</v>
      </c>
      <c r="R207" s="177">
        <v>0.26197142195347406</v>
      </c>
      <c r="S207" s="177">
        <v>0.26799999322975054</v>
      </c>
      <c r="T207" s="177">
        <v>0.2779999929771293</v>
      </c>
      <c r="U207" s="224">
        <v>0.26999999317922629</v>
      </c>
      <c r="V207" s="225">
        <v>0.26999999317922629</v>
      </c>
      <c r="W207" s="222"/>
      <c r="X207" s="174"/>
      <c r="Y207" s="175" t="e">
        <v>#N/A</v>
      </c>
    </row>
    <row r="208" spans="1:25">
      <c r="A208" s="118"/>
      <c r="B208" s="101">
        <v>1</v>
      </c>
      <c r="C208" s="90">
        <v>3</v>
      </c>
      <c r="D208" s="177">
        <v>0.26351599334302589</v>
      </c>
      <c r="E208" s="177">
        <v>0.2819999928760808</v>
      </c>
      <c r="F208" s="178">
        <v>0.28452536011151253</v>
      </c>
      <c r="G208" s="176">
        <v>0.28069999290892156</v>
      </c>
      <c r="H208" s="178">
        <v>0.26999999317922629</v>
      </c>
      <c r="I208" s="176">
        <v>0.23349999410129385</v>
      </c>
      <c r="J208" s="178">
        <v>0.26299999335606117</v>
      </c>
      <c r="K208" s="178">
        <v>0.25219999362889212</v>
      </c>
      <c r="L208" s="107">
        <v>0.27999999292660505</v>
      </c>
      <c r="M208" s="107">
        <v>0.27499999305291567</v>
      </c>
      <c r="N208" s="107">
        <v>0.26199999338132329</v>
      </c>
      <c r="O208" s="107">
        <v>0.26699999325501267</v>
      </c>
      <c r="P208" s="107">
        <v>0.26609999327774858</v>
      </c>
      <c r="Q208" s="107">
        <v>0.27999999292660505</v>
      </c>
      <c r="R208" s="107">
        <v>0.26484313056440162</v>
      </c>
      <c r="S208" s="107">
        <v>0.26399999333079904</v>
      </c>
      <c r="T208" s="177">
        <v>0.2779999929771293</v>
      </c>
      <c r="U208" s="224">
        <v>0.26399999333079904</v>
      </c>
      <c r="V208" s="225">
        <v>0.26799999322975054</v>
      </c>
      <c r="W208" s="222"/>
      <c r="X208" s="174"/>
      <c r="Y208" s="175">
        <v>16</v>
      </c>
    </row>
    <row r="209" spans="1:25">
      <c r="A209" s="118"/>
      <c r="B209" s="101">
        <v>1</v>
      </c>
      <c r="C209" s="90">
        <v>4</v>
      </c>
      <c r="D209" s="177">
        <v>0.26418499332612555</v>
      </c>
      <c r="E209" s="177">
        <v>0.2819999928760808</v>
      </c>
      <c r="F209" s="178">
        <v>0.28474592423677508</v>
      </c>
      <c r="G209" s="176">
        <v>0.29599999252241105</v>
      </c>
      <c r="H209" s="178">
        <v>0.26099999340658542</v>
      </c>
      <c r="I209" s="176">
        <v>0.24069999391940655</v>
      </c>
      <c r="J209" s="178">
        <v>0.27199999312870204</v>
      </c>
      <c r="K209" s="178">
        <v>0.25979999343689997</v>
      </c>
      <c r="L209" s="107">
        <v>0.27899999295186717</v>
      </c>
      <c r="M209" s="107">
        <v>0.2779999929771293</v>
      </c>
      <c r="N209" s="107">
        <v>0.25699999350763392</v>
      </c>
      <c r="O209" s="107">
        <v>0.27069999316154281</v>
      </c>
      <c r="P209" s="107">
        <v>0.26379999333585147</v>
      </c>
      <c r="Q209" s="107">
        <v>0.27899999295186717</v>
      </c>
      <c r="R209" s="107">
        <v>0.26087377981754084</v>
      </c>
      <c r="S209" s="107">
        <v>0.26399999333079904</v>
      </c>
      <c r="T209" s="177">
        <v>0.28099999290134292</v>
      </c>
      <c r="U209" s="224">
        <v>0.26699999325501267</v>
      </c>
      <c r="V209" s="225">
        <v>0.26899999320448842</v>
      </c>
      <c r="W209" s="222"/>
      <c r="X209" s="174"/>
      <c r="Y209" s="175">
        <v>0.27075574636629002</v>
      </c>
    </row>
    <row r="210" spans="1:25">
      <c r="A210" s="118"/>
      <c r="B210" s="101">
        <v>1</v>
      </c>
      <c r="C210" s="90">
        <v>5</v>
      </c>
      <c r="D210" s="177">
        <v>0.26622599327456559</v>
      </c>
      <c r="E210" s="177">
        <v>0.28099999290134292</v>
      </c>
      <c r="F210" s="177">
        <v>0.28878961966002198</v>
      </c>
      <c r="G210" s="176">
        <v>0.30819999221421313</v>
      </c>
      <c r="H210" s="177">
        <v>0.26799999322975054</v>
      </c>
      <c r="I210" s="176">
        <v>0.22129999440949177</v>
      </c>
      <c r="J210" s="216">
        <v>0.25199999363394454</v>
      </c>
      <c r="K210" s="177">
        <v>0.25989999343437376</v>
      </c>
      <c r="L210" s="177">
        <v>0.28399999282555655</v>
      </c>
      <c r="M210" s="177">
        <v>0.27299999310343992</v>
      </c>
      <c r="N210" s="177">
        <v>0.25599999353289604</v>
      </c>
      <c r="O210" s="177">
        <v>0.27629999302007491</v>
      </c>
      <c r="P210" s="177">
        <v>0.26849999321711948</v>
      </c>
      <c r="Q210" s="177">
        <v>0.27699999300239142</v>
      </c>
      <c r="R210" s="177">
        <v>0.26219230106877317</v>
      </c>
      <c r="S210" s="177">
        <v>0.26499999330553692</v>
      </c>
      <c r="T210" s="177">
        <v>0.28399999282555655</v>
      </c>
      <c r="U210" s="224">
        <v>0.26899999320448842</v>
      </c>
      <c r="V210" s="225">
        <v>0.26999999317922629</v>
      </c>
      <c r="W210" s="222"/>
      <c r="X210" s="174"/>
      <c r="Y210" s="115"/>
    </row>
    <row r="211" spans="1:25">
      <c r="A211" s="118"/>
      <c r="B211" s="101">
        <v>1</v>
      </c>
      <c r="C211" s="90">
        <v>6</v>
      </c>
      <c r="D211" s="177">
        <v>0.26580299328525148</v>
      </c>
      <c r="E211" s="177">
        <v>0.27999999292660505</v>
      </c>
      <c r="F211" s="177">
        <v>0.28404724502264267</v>
      </c>
      <c r="G211" s="176">
        <v>0.30609999226726359</v>
      </c>
      <c r="H211" s="177">
        <v>0.27199999312870204</v>
      </c>
      <c r="I211" s="176">
        <v>0.2274999942528666</v>
      </c>
      <c r="J211" s="177">
        <v>0.2779999929771293</v>
      </c>
      <c r="K211" s="177">
        <v>0.25779999348742422</v>
      </c>
      <c r="L211" s="177">
        <v>0.27899999295186717</v>
      </c>
      <c r="M211" s="177">
        <v>0.27099999315396417</v>
      </c>
      <c r="N211" s="177">
        <v>0.25499999355815817</v>
      </c>
      <c r="O211" s="177">
        <v>0.26829999322217191</v>
      </c>
      <c r="P211" s="177">
        <v>0.26839999321964569</v>
      </c>
      <c r="Q211" s="216">
        <v>0.26599999328027479</v>
      </c>
      <c r="R211" s="177">
        <v>0.27099999315396417</v>
      </c>
      <c r="S211" s="177">
        <v>0.26199999338132329</v>
      </c>
      <c r="T211" s="177">
        <v>0.27299999310343992</v>
      </c>
      <c r="U211" s="224">
        <v>0.26899999320448842</v>
      </c>
      <c r="V211" s="225">
        <v>0.26799999322975054</v>
      </c>
      <c r="W211" s="222"/>
      <c r="X211" s="174"/>
      <c r="Y211" s="115"/>
    </row>
    <row r="212" spans="1:25">
      <c r="A212" s="118"/>
      <c r="B212" s="102" t="s">
        <v>156</v>
      </c>
      <c r="C212" s="94"/>
      <c r="D212" s="179">
        <v>0.26511499330263177</v>
      </c>
      <c r="E212" s="179">
        <v>0.28016665958906134</v>
      </c>
      <c r="F212" s="179">
        <v>0.28589412031267758</v>
      </c>
      <c r="G212" s="179">
        <v>0.2971999924920965</v>
      </c>
      <c r="H212" s="179">
        <v>0.26616665994273109</v>
      </c>
      <c r="I212" s="179">
        <v>0.23244999412781908</v>
      </c>
      <c r="J212" s="179">
        <v>0.26816665989220684</v>
      </c>
      <c r="K212" s="179">
        <v>0.25814999347858247</v>
      </c>
      <c r="L212" s="179">
        <v>0.27916665961432346</v>
      </c>
      <c r="M212" s="179">
        <v>0.27366665975326515</v>
      </c>
      <c r="N212" s="179">
        <v>0.2594999934444786</v>
      </c>
      <c r="O212" s="179">
        <v>0.27089999315649038</v>
      </c>
      <c r="P212" s="179">
        <v>0.2684666598846282</v>
      </c>
      <c r="Q212" s="179">
        <v>0.27699999300239142</v>
      </c>
      <c r="R212" s="179">
        <v>0.26422188735048652</v>
      </c>
      <c r="S212" s="179">
        <v>0.26549999329290586</v>
      </c>
      <c r="T212" s="179">
        <v>0.27933332627677981</v>
      </c>
      <c r="U212" s="179">
        <v>0.26699999325501267</v>
      </c>
      <c r="V212" s="228">
        <v>0.26899999320448842</v>
      </c>
      <c r="W212" s="222"/>
      <c r="X212" s="174"/>
      <c r="Y212" s="115"/>
    </row>
    <row r="213" spans="1:25">
      <c r="A213" s="118"/>
      <c r="B213" s="2" t="s">
        <v>157</v>
      </c>
      <c r="C213" s="114"/>
      <c r="D213" s="107">
        <v>0.26532799329725099</v>
      </c>
      <c r="E213" s="107">
        <v>0.28049999291397398</v>
      </c>
      <c r="F213" s="107">
        <v>0.28520088126119492</v>
      </c>
      <c r="G213" s="107">
        <v>0.29774999247820233</v>
      </c>
      <c r="H213" s="107">
        <v>0.26649999326764373</v>
      </c>
      <c r="I213" s="107">
        <v>0.23049999417708023</v>
      </c>
      <c r="J213" s="107">
        <v>0.27199999312870204</v>
      </c>
      <c r="K213" s="107">
        <v>0.25889999345963588</v>
      </c>
      <c r="L213" s="107">
        <v>0.27899999295186717</v>
      </c>
      <c r="M213" s="107">
        <v>0.27399999307817779</v>
      </c>
      <c r="N213" s="107">
        <v>0.25799999348237179</v>
      </c>
      <c r="O213" s="107">
        <v>0.27044999316785834</v>
      </c>
      <c r="P213" s="107">
        <v>0.26844999321838259</v>
      </c>
      <c r="Q213" s="107">
        <v>0.2779999929771293</v>
      </c>
      <c r="R213" s="107">
        <v>0.26332149930676924</v>
      </c>
      <c r="S213" s="107">
        <v>0.26449999331816798</v>
      </c>
      <c r="T213" s="107">
        <v>0.27949999293923611</v>
      </c>
      <c r="U213" s="107">
        <v>0.26799999322975054</v>
      </c>
      <c r="V213" s="141">
        <v>0.26899999320448842</v>
      </c>
      <c r="W213" s="222"/>
      <c r="X213" s="174"/>
      <c r="Y213" s="115"/>
    </row>
    <row r="214" spans="1:25">
      <c r="A214" s="118"/>
      <c r="B214" s="2" t="s">
        <v>158</v>
      </c>
      <c r="C214" s="114"/>
      <c r="D214" s="107">
        <v>1.1119418768672721E-3</v>
      </c>
      <c r="E214" s="107">
        <v>1.8348478129175622E-3</v>
      </c>
      <c r="F214" s="107">
        <v>1.8950479696459978E-3</v>
      </c>
      <c r="G214" s="107">
        <v>9.9943981786415632E-3</v>
      </c>
      <c r="H214" s="107">
        <v>4.6224090674811423E-3</v>
      </c>
      <c r="I214" s="107">
        <v>9.3713924025626456E-3</v>
      </c>
      <c r="J214" s="107">
        <v>9.2610292264612912E-3</v>
      </c>
      <c r="K214" s="107">
        <v>3.1822946891105056E-3</v>
      </c>
      <c r="L214" s="107">
        <v>2.786873925074772E-3</v>
      </c>
      <c r="M214" s="107">
        <v>2.9439202144062667E-3</v>
      </c>
      <c r="N214" s="107">
        <v>4.8476797349536358E-3</v>
      </c>
      <c r="O214" s="107">
        <v>3.3364651110964821E-3</v>
      </c>
      <c r="P214" s="107">
        <v>3.2512560853601908E-3</v>
      </c>
      <c r="Q214" s="107">
        <v>5.8309517475430657E-3</v>
      </c>
      <c r="R214" s="107">
        <v>3.6544398900300963E-3</v>
      </c>
      <c r="S214" s="107">
        <v>2.949576166237962E-3</v>
      </c>
      <c r="T214" s="107">
        <v>3.8815803360789337E-3</v>
      </c>
      <c r="U214" s="107">
        <v>2.898275276021294E-3</v>
      </c>
      <c r="V214" s="141">
        <v>8.9442716840478452E-4</v>
      </c>
      <c r="W214" s="222"/>
      <c r="X214" s="174"/>
      <c r="Y214" s="115"/>
    </row>
    <row r="215" spans="1:25">
      <c r="A215" s="118"/>
      <c r="B215" s="2" t="s">
        <v>93</v>
      </c>
      <c r="C215" s="114"/>
      <c r="D215" s="95">
        <v>4.1941870696010691E-3</v>
      </c>
      <c r="E215" s="95">
        <v>6.549129777286322E-3</v>
      </c>
      <c r="F215" s="95">
        <v>6.6284957786939295E-3</v>
      </c>
      <c r="G215" s="95">
        <v>3.3628527695562932E-2</v>
      </c>
      <c r="H215" s="95">
        <v>1.7366596809967515E-2</v>
      </c>
      <c r="I215" s="95">
        <v>4.0315735165859054E-2</v>
      </c>
      <c r="J215" s="95">
        <v>3.4534603332807612E-2</v>
      </c>
      <c r="K215" s="95">
        <v>1.2327308810776809E-2</v>
      </c>
      <c r="L215" s="95">
        <v>9.9828322226046488E-3</v>
      </c>
      <c r="M215" s="95">
        <v>1.0757321396258034E-2</v>
      </c>
      <c r="N215" s="95">
        <v>1.8680847234745009E-2</v>
      </c>
      <c r="O215" s="95">
        <v>1.2316224420017284E-2</v>
      </c>
      <c r="P215" s="95">
        <v>1.2110464989423256E-2</v>
      </c>
      <c r="Q215" s="95">
        <v>2.1050367851427079E-2</v>
      </c>
      <c r="R215" s="95">
        <v>1.3830950670572323E-2</v>
      </c>
      <c r="S215" s="95">
        <v>1.1109515031075424E-2</v>
      </c>
      <c r="T215" s="95">
        <v>1.3895872675904187E-2</v>
      </c>
      <c r="U215" s="95">
        <v>1.0854963854823549E-2</v>
      </c>
      <c r="V215" s="142">
        <v>3.3250081449811E-3</v>
      </c>
      <c r="W215" s="143"/>
      <c r="X215" s="2"/>
      <c r="Y215" s="116"/>
    </row>
    <row r="216" spans="1:25">
      <c r="A216" s="118"/>
      <c r="B216" s="103" t="s">
        <v>159</v>
      </c>
      <c r="C216" s="114"/>
      <c r="D216" s="95">
        <v>-2.0833364164419943E-2</v>
      </c>
      <c r="E216" s="95">
        <v>3.4757944564691945E-2</v>
      </c>
      <c r="F216" s="95">
        <v>5.5911551830585049E-2</v>
      </c>
      <c r="G216" s="95">
        <v>9.7668272901700659E-2</v>
      </c>
      <c r="H216" s="95">
        <v>-1.6949174616410989E-2</v>
      </c>
      <c r="I216" s="95">
        <v>-0.14147715331090061</v>
      </c>
      <c r="J216" s="95">
        <v>-9.5624433048248081E-3</v>
      </c>
      <c r="K216" s="95">
        <v>-4.6557655957018662E-2</v>
      </c>
      <c r="L216" s="95">
        <v>3.1064578908899021E-2</v>
      </c>
      <c r="M216" s="95">
        <v>1.0751067802037051E-2</v>
      </c>
      <c r="N216" s="95">
        <v>-4.1571612321698037E-2</v>
      </c>
      <c r="O216" s="95">
        <v>5.3275615434289492E-4</v>
      </c>
      <c r="P216" s="95">
        <v>-8.4544336080869531E-3</v>
      </c>
      <c r="Q216" s="95">
        <v>2.3062286654680797E-2</v>
      </c>
      <c r="R216" s="95">
        <v>-2.4131931098386405E-2</v>
      </c>
      <c r="S216" s="95">
        <v>-1.9411418386939605E-2</v>
      </c>
      <c r="T216" s="95">
        <v>3.1680139851531175E-2</v>
      </c>
      <c r="U216" s="95">
        <v>-1.3871369903249997E-2</v>
      </c>
      <c r="V216" s="142">
        <v>-6.4846385916638161E-3</v>
      </c>
      <c r="W216" s="143"/>
      <c r="X216" s="2"/>
      <c r="Y216" s="116"/>
    </row>
    <row r="217" spans="1:25">
      <c r="B217" s="124"/>
      <c r="C217" s="102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</row>
    <row r="218" spans="1:25">
      <c r="B218" s="128" t="s">
        <v>227</v>
      </c>
      <c r="Y218" s="112" t="s">
        <v>171</v>
      </c>
    </row>
    <row r="219" spans="1:25">
      <c r="A219" s="108" t="s">
        <v>33</v>
      </c>
      <c r="B219" s="100" t="s">
        <v>120</v>
      </c>
      <c r="C219" s="97" t="s">
        <v>121</v>
      </c>
      <c r="D219" s="98" t="s">
        <v>142</v>
      </c>
      <c r="E219" s="13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12">
        <v>1</v>
      </c>
    </row>
    <row r="220" spans="1:25">
      <c r="A220" s="118"/>
      <c r="B220" s="101" t="s">
        <v>143</v>
      </c>
      <c r="C220" s="90" t="s">
        <v>143</v>
      </c>
      <c r="D220" s="134" t="s">
        <v>144</v>
      </c>
      <c r="E220" s="13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12" t="s">
        <v>3</v>
      </c>
    </row>
    <row r="221" spans="1:25">
      <c r="A221" s="118"/>
      <c r="B221" s="101"/>
      <c r="C221" s="90"/>
      <c r="D221" s="91" t="s">
        <v>154</v>
      </c>
      <c r="E221" s="13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112">
        <v>2</v>
      </c>
    </row>
    <row r="222" spans="1:25">
      <c r="A222" s="118"/>
      <c r="B222" s="101"/>
      <c r="C222" s="90"/>
      <c r="D222" s="109"/>
      <c r="E222" s="13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112">
        <v>2</v>
      </c>
    </row>
    <row r="223" spans="1:25">
      <c r="A223" s="118"/>
      <c r="B223" s="100">
        <v>1</v>
      </c>
      <c r="C223" s="96">
        <v>1</v>
      </c>
      <c r="D223" s="104">
        <v>4.7</v>
      </c>
      <c r="E223" s="13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2">
        <v>1</v>
      </c>
    </row>
    <row r="224" spans="1:25">
      <c r="A224" s="118"/>
      <c r="B224" s="101">
        <v>1</v>
      </c>
      <c r="C224" s="90">
        <v>2</v>
      </c>
      <c r="D224" s="92">
        <v>4.9000000000000004</v>
      </c>
      <c r="E224" s="13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2">
        <v>12</v>
      </c>
    </row>
    <row r="225" spans="1:25">
      <c r="A225" s="118"/>
      <c r="B225" s="102" t="s">
        <v>156</v>
      </c>
      <c r="C225" s="94"/>
      <c r="D225" s="106">
        <v>4.8000000000000007</v>
      </c>
      <c r="E225" s="13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3"/>
    </row>
    <row r="226" spans="1:25">
      <c r="A226" s="118"/>
      <c r="B226" s="2" t="s">
        <v>157</v>
      </c>
      <c r="C226" s="114"/>
      <c r="D226" s="93">
        <v>4.8000000000000007</v>
      </c>
      <c r="E226" s="13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3">
        <v>4.8</v>
      </c>
    </row>
    <row r="227" spans="1:25">
      <c r="A227" s="118"/>
      <c r="B227" s="2" t="s">
        <v>158</v>
      </c>
      <c r="C227" s="114"/>
      <c r="D227" s="93">
        <v>0.14142135623730964</v>
      </c>
      <c r="E227" s="180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13"/>
    </row>
    <row r="228" spans="1:25">
      <c r="A228" s="118"/>
      <c r="B228" s="2" t="s">
        <v>93</v>
      </c>
      <c r="C228" s="114"/>
      <c r="D228" s="95">
        <v>2.9462782549439504E-2</v>
      </c>
      <c r="E228" s="13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6"/>
    </row>
    <row r="229" spans="1:25">
      <c r="A229" s="118"/>
      <c r="B229" s="103" t="s">
        <v>159</v>
      </c>
      <c r="C229" s="114"/>
      <c r="D229" s="95">
        <v>2.2204460492503131E-16</v>
      </c>
      <c r="E229" s="13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6"/>
    </row>
    <row r="230" spans="1:25">
      <c r="B230" s="124"/>
      <c r="C230" s="102"/>
      <c r="D230" s="111"/>
    </row>
    <row r="231" spans="1:25">
      <c r="B231" s="128" t="s">
        <v>228</v>
      </c>
      <c r="Y231" s="112" t="s">
        <v>171</v>
      </c>
    </row>
    <row r="232" spans="1:25">
      <c r="A232" s="108" t="s">
        <v>36</v>
      </c>
      <c r="B232" s="100" t="s">
        <v>120</v>
      </c>
      <c r="C232" s="97" t="s">
        <v>121</v>
      </c>
      <c r="D232" s="98" t="s">
        <v>142</v>
      </c>
      <c r="E232" s="13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2">
        <v>1</v>
      </c>
    </row>
    <row r="233" spans="1:25">
      <c r="A233" s="118"/>
      <c r="B233" s="101" t="s">
        <v>143</v>
      </c>
      <c r="C233" s="90" t="s">
        <v>143</v>
      </c>
      <c r="D233" s="134" t="s">
        <v>144</v>
      </c>
      <c r="E233" s="13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2" t="s">
        <v>3</v>
      </c>
    </row>
    <row r="234" spans="1:25">
      <c r="A234" s="118"/>
      <c r="B234" s="101"/>
      <c r="C234" s="90"/>
      <c r="D234" s="91" t="s">
        <v>154</v>
      </c>
      <c r="E234" s="13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12">
        <v>2</v>
      </c>
    </row>
    <row r="235" spans="1:25">
      <c r="A235" s="118"/>
      <c r="B235" s="101"/>
      <c r="C235" s="90"/>
      <c r="D235" s="109"/>
      <c r="E235" s="13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112">
        <v>2</v>
      </c>
    </row>
    <row r="236" spans="1:25">
      <c r="A236" s="118"/>
      <c r="B236" s="100">
        <v>1</v>
      </c>
      <c r="C236" s="96">
        <v>1</v>
      </c>
      <c r="D236" s="104">
        <v>2.6</v>
      </c>
      <c r="E236" s="13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2">
        <v>1</v>
      </c>
    </row>
    <row r="237" spans="1:25">
      <c r="A237" s="118"/>
      <c r="B237" s="101">
        <v>1</v>
      </c>
      <c r="C237" s="90">
        <v>2</v>
      </c>
      <c r="D237" s="92">
        <v>2.75</v>
      </c>
      <c r="E237" s="13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2">
        <v>13</v>
      </c>
    </row>
    <row r="238" spans="1:25">
      <c r="A238" s="118"/>
      <c r="B238" s="102" t="s">
        <v>156</v>
      </c>
      <c r="C238" s="94"/>
      <c r="D238" s="106">
        <v>2.6749999999999998</v>
      </c>
      <c r="E238" s="13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3"/>
    </row>
    <row r="239" spans="1:25">
      <c r="A239" s="118"/>
      <c r="B239" s="2" t="s">
        <v>157</v>
      </c>
      <c r="C239" s="114"/>
      <c r="D239" s="93">
        <v>2.6749999999999998</v>
      </c>
      <c r="E239" s="13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3">
        <v>2.6749999999999998</v>
      </c>
    </row>
    <row r="240" spans="1:25">
      <c r="A240" s="118"/>
      <c r="B240" s="2" t="s">
        <v>158</v>
      </c>
      <c r="C240" s="114"/>
      <c r="D240" s="93">
        <v>0.10606601717798206</v>
      </c>
      <c r="E240" s="180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13"/>
    </row>
    <row r="241" spans="1:25">
      <c r="A241" s="118"/>
      <c r="B241" s="2" t="s">
        <v>93</v>
      </c>
      <c r="C241" s="114"/>
      <c r="D241" s="95">
        <v>3.9650847543170865E-2</v>
      </c>
      <c r="E241" s="13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16"/>
    </row>
    <row r="242" spans="1:25">
      <c r="A242" s="118"/>
      <c r="B242" s="103" t="s">
        <v>159</v>
      </c>
      <c r="C242" s="114"/>
      <c r="D242" s="95">
        <v>0</v>
      </c>
      <c r="E242" s="13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16"/>
    </row>
    <row r="243" spans="1:25">
      <c r="B243" s="124"/>
      <c r="C243" s="102"/>
      <c r="D243" s="111"/>
    </row>
    <row r="244" spans="1:25">
      <c r="B244" s="128" t="s">
        <v>229</v>
      </c>
      <c r="Y244" s="112" t="s">
        <v>171</v>
      </c>
    </row>
    <row r="245" spans="1:25">
      <c r="A245" s="108" t="s">
        <v>39</v>
      </c>
      <c r="B245" s="100" t="s">
        <v>120</v>
      </c>
      <c r="C245" s="97" t="s">
        <v>121</v>
      </c>
      <c r="D245" s="98" t="s">
        <v>142</v>
      </c>
      <c r="E245" s="13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12">
        <v>1</v>
      </c>
    </row>
    <row r="246" spans="1:25">
      <c r="A246" s="118"/>
      <c r="B246" s="101" t="s">
        <v>143</v>
      </c>
      <c r="C246" s="90" t="s">
        <v>143</v>
      </c>
      <c r="D246" s="134" t="s">
        <v>144</v>
      </c>
      <c r="E246" s="13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12" t="s">
        <v>3</v>
      </c>
    </row>
    <row r="247" spans="1:25">
      <c r="A247" s="118"/>
      <c r="B247" s="101"/>
      <c r="C247" s="90"/>
      <c r="D247" s="91" t="s">
        <v>154</v>
      </c>
      <c r="E247" s="13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12">
        <v>2</v>
      </c>
    </row>
    <row r="248" spans="1:25">
      <c r="A248" s="118"/>
      <c r="B248" s="101"/>
      <c r="C248" s="90"/>
      <c r="D248" s="109"/>
      <c r="E248" s="13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12">
        <v>2</v>
      </c>
    </row>
    <row r="249" spans="1:25">
      <c r="A249" s="118"/>
      <c r="B249" s="100">
        <v>1</v>
      </c>
      <c r="C249" s="96">
        <v>1</v>
      </c>
      <c r="D249" s="104">
        <v>1.4</v>
      </c>
      <c r="E249" s="13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2">
        <v>1</v>
      </c>
    </row>
    <row r="250" spans="1:25">
      <c r="A250" s="118"/>
      <c r="B250" s="101">
        <v>1</v>
      </c>
      <c r="C250" s="90">
        <v>2</v>
      </c>
      <c r="D250" s="92">
        <v>1.4</v>
      </c>
      <c r="E250" s="13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2">
        <v>14</v>
      </c>
    </row>
    <row r="251" spans="1:25">
      <c r="A251" s="118"/>
      <c r="B251" s="102" t="s">
        <v>156</v>
      </c>
      <c r="C251" s="94"/>
      <c r="D251" s="106">
        <v>1.4</v>
      </c>
      <c r="E251" s="13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3"/>
    </row>
    <row r="252" spans="1:25">
      <c r="A252" s="118"/>
      <c r="B252" s="2" t="s">
        <v>157</v>
      </c>
      <c r="C252" s="114"/>
      <c r="D252" s="93">
        <v>1.4</v>
      </c>
      <c r="E252" s="13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3">
        <v>1.4</v>
      </c>
    </row>
    <row r="253" spans="1:25">
      <c r="A253" s="118"/>
      <c r="B253" s="2" t="s">
        <v>158</v>
      </c>
      <c r="C253" s="114"/>
      <c r="D253" s="93">
        <v>0</v>
      </c>
      <c r="E253" s="180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13"/>
    </row>
    <row r="254" spans="1:25">
      <c r="A254" s="118"/>
      <c r="B254" s="2" t="s">
        <v>93</v>
      </c>
      <c r="C254" s="114"/>
      <c r="D254" s="95">
        <v>0</v>
      </c>
      <c r="E254" s="13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6"/>
    </row>
    <row r="255" spans="1:25">
      <c r="A255" s="118"/>
      <c r="B255" s="103" t="s">
        <v>159</v>
      </c>
      <c r="C255" s="114"/>
      <c r="D255" s="95">
        <v>0</v>
      </c>
      <c r="E255" s="13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6"/>
    </row>
    <row r="256" spans="1:25">
      <c r="B256" s="124"/>
      <c r="C256" s="102"/>
      <c r="D256" s="111"/>
    </row>
    <row r="257" spans="1:25">
      <c r="B257" s="128" t="s">
        <v>230</v>
      </c>
      <c r="Y257" s="112" t="s">
        <v>171</v>
      </c>
    </row>
    <row r="258" spans="1:25">
      <c r="A258" s="108" t="s">
        <v>51</v>
      </c>
      <c r="B258" s="100" t="s">
        <v>120</v>
      </c>
      <c r="C258" s="97" t="s">
        <v>121</v>
      </c>
      <c r="D258" s="98" t="s">
        <v>142</v>
      </c>
      <c r="E258" s="13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2">
        <v>1</v>
      </c>
    </row>
    <row r="259" spans="1:25">
      <c r="A259" s="118"/>
      <c r="B259" s="101" t="s">
        <v>143</v>
      </c>
      <c r="C259" s="90" t="s">
        <v>143</v>
      </c>
      <c r="D259" s="134" t="s">
        <v>145</v>
      </c>
      <c r="E259" s="13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2" t="s">
        <v>1</v>
      </c>
    </row>
    <row r="260" spans="1:25">
      <c r="A260" s="118"/>
      <c r="B260" s="101"/>
      <c r="C260" s="90"/>
      <c r="D260" s="91" t="s">
        <v>154</v>
      </c>
      <c r="E260" s="13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12">
        <v>2</v>
      </c>
    </row>
    <row r="261" spans="1:25">
      <c r="A261" s="118"/>
      <c r="B261" s="101"/>
      <c r="C261" s="90"/>
      <c r="D261" s="109"/>
      <c r="E261" s="13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12">
        <v>2</v>
      </c>
    </row>
    <row r="262" spans="1:25">
      <c r="A262" s="118"/>
      <c r="B262" s="100">
        <v>1</v>
      </c>
      <c r="C262" s="96">
        <v>1</v>
      </c>
      <c r="D262" s="104">
        <v>4.5999999999999996</v>
      </c>
      <c r="E262" s="13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2">
        <v>1</v>
      </c>
    </row>
    <row r="263" spans="1:25">
      <c r="A263" s="118"/>
      <c r="B263" s="101">
        <v>1</v>
      </c>
      <c r="C263" s="90">
        <v>2</v>
      </c>
      <c r="D263" s="92">
        <v>4.5999999999999996</v>
      </c>
      <c r="E263" s="13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2">
        <v>15</v>
      </c>
    </row>
    <row r="264" spans="1:25">
      <c r="A264" s="118"/>
      <c r="B264" s="101">
        <v>1</v>
      </c>
      <c r="C264" s="90">
        <v>3</v>
      </c>
      <c r="D264" s="92">
        <v>4.5</v>
      </c>
      <c r="E264" s="13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2">
        <v>16</v>
      </c>
    </row>
    <row r="265" spans="1:25">
      <c r="A265" s="118"/>
      <c r="B265" s="101">
        <v>1</v>
      </c>
      <c r="C265" s="90">
        <v>4</v>
      </c>
      <c r="D265" s="92">
        <v>4.5999999999999996</v>
      </c>
      <c r="E265" s="13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2">
        <v>4.56666666666667</v>
      </c>
    </row>
    <row r="266" spans="1:25">
      <c r="A266" s="118"/>
      <c r="B266" s="101">
        <v>1</v>
      </c>
      <c r="C266" s="90">
        <v>5</v>
      </c>
      <c r="D266" s="92">
        <v>4.5999999999999996</v>
      </c>
      <c r="E266" s="13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13"/>
    </row>
    <row r="267" spans="1:25">
      <c r="A267" s="118"/>
      <c r="B267" s="101">
        <v>1</v>
      </c>
      <c r="C267" s="90">
        <v>6</v>
      </c>
      <c r="D267" s="92">
        <v>4.5</v>
      </c>
      <c r="E267" s="13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13"/>
    </row>
    <row r="268" spans="1:25">
      <c r="A268" s="118"/>
      <c r="B268" s="102" t="s">
        <v>156</v>
      </c>
      <c r="C268" s="94"/>
      <c r="D268" s="106">
        <v>4.5666666666666664</v>
      </c>
      <c r="E268" s="13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13"/>
    </row>
    <row r="269" spans="1:25">
      <c r="A269" s="118"/>
      <c r="B269" s="2" t="s">
        <v>157</v>
      </c>
      <c r="C269" s="114"/>
      <c r="D269" s="93">
        <v>4.5999999999999996</v>
      </c>
      <c r="E269" s="13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13"/>
    </row>
    <row r="270" spans="1:25">
      <c r="A270" s="118"/>
      <c r="B270" s="2" t="s">
        <v>158</v>
      </c>
      <c r="C270" s="114"/>
      <c r="D270" s="93">
        <v>5.1639777949432045E-2</v>
      </c>
      <c r="E270" s="180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13"/>
    </row>
    <row r="271" spans="1:25">
      <c r="A271" s="118"/>
      <c r="B271" s="2" t="s">
        <v>93</v>
      </c>
      <c r="C271" s="114"/>
      <c r="D271" s="95">
        <v>1.1307980572868331E-2</v>
      </c>
      <c r="E271" s="13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16"/>
    </row>
    <row r="272" spans="1:25">
      <c r="A272" s="118"/>
      <c r="B272" s="103" t="s">
        <v>159</v>
      </c>
      <c r="C272" s="114"/>
      <c r="D272" s="95">
        <v>-7.7715611723760958E-16</v>
      </c>
      <c r="E272" s="13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16"/>
    </row>
    <row r="273" spans="1:25">
      <c r="B273" s="124"/>
      <c r="C273" s="102"/>
      <c r="D273" s="111"/>
    </row>
    <row r="274" spans="1:25">
      <c r="B274" s="128" t="s">
        <v>231</v>
      </c>
      <c r="Y274" s="112" t="s">
        <v>171</v>
      </c>
    </row>
    <row r="275" spans="1:25">
      <c r="A275" s="108" t="s">
        <v>42</v>
      </c>
      <c r="B275" s="100" t="s">
        <v>120</v>
      </c>
      <c r="C275" s="97" t="s">
        <v>121</v>
      </c>
      <c r="D275" s="98" t="s">
        <v>142</v>
      </c>
      <c r="E275" s="99" t="s">
        <v>142</v>
      </c>
      <c r="F275" s="13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2">
        <v>1</v>
      </c>
    </row>
    <row r="276" spans="1:25">
      <c r="A276" s="118"/>
      <c r="B276" s="101" t="s">
        <v>143</v>
      </c>
      <c r="C276" s="90" t="s">
        <v>143</v>
      </c>
      <c r="D276" s="134" t="s">
        <v>144</v>
      </c>
      <c r="E276" s="135" t="s">
        <v>145</v>
      </c>
      <c r="F276" s="13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2" t="s">
        <v>3</v>
      </c>
    </row>
    <row r="277" spans="1:25">
      <c r="A277" s="118"/>
      <c r="B277" s="101"/>
      <c r="C277" s="90"/>
      <c r="D277" s="91" t="s">
        <v>154</v>
      </c>
      <c r="E277" s="92" t="s">
        <v>154</v>
      </c>
      <c r="F277" s="13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2">
        <v>1</v>
      </c>
    </row>
    <row r="278" spans="1:25">
      <c r="A278" s="118"/>
      <c r="B278" s="101"/>
      <c r="C278" s="90"/>
      <c r="D278" s="109"/>
      <c r="E278" s="109"/>
      <c r="F278" s="13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2">
        <v>1</v>
      </c>
    </row>
    <row r="279" spans="1:25">
      <c r="A279" s="118"/>
      <c r="B279" s="100">
        <v>1</v>
      </c>
      <c r="C279" s="96">
        <v>1</v>
      </c>
      <c r="D279" s="182"/>
      <c r="E279" s="182">
        <v>30</v>
      </c>
      <c r="F279" s="183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5">
        <v>1</v>
      </c>
    </row>
    <row r="280" spans="1:25">
      <c r="A280" s="118"/>
      <c r="B280" s="101">
        <v>1</v>
      </c>
      <c r="C280" s="90">
        <v>2</v>
      </c>
      <c r="D280" s="186">
        <v>17.399999999999999</v>
      </c>
      <c r="E280" s="186">
        <v>29.9</v>
      </c>
      <c r="F280" s="183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5">
        <v>16</v>
      </c>
    </row>
    <row r="281" spans="1:25">
      <c r="A281" s="118"/>
      <c r="B281" s="101">
        <v>1</v>
      </c>
      <c r="C281" s="90">
        <v>3</v>
      </c>
      <c r="D281" s="186"/>
      <c r="E281" s="186">
        <v>29.1</v>
      </c>
      <c r="F281" s="183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5">
        <v>16</v>
      </c>
    </row>
    <row r="282" spans="1:25">
      <c r="A282" s="118"/>
      <c r="B282" s="101">
        <v>1</v>
      </c>
      <c r="C282" s="90">
        <v>4</v>
      </c>
      <c r="D282" s="186"/>
      <c r="E282" s="186">
        <v>30</v>
      </c>
      <c r="F282" s="183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5">
        <v>23.6666666666667</v>
      </c>
    </row>
    <row r="283" spans="1:25">
      <c r="A283" s="118"/>
      <c r="B283" s="101">
        <v>1</v>
      </c>
      <c r="C283" s="90">
        <v>5</v>
      </c>
      <c r="D283" s="186">
        <v>17.600000000000001</v>
      </c>
      <c r="E283" s="186">
        <v>30.3</v>
      </c>
      <c r="F283" s="183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7"/>
    </row>
    <row r="284" spans="1:25">
      <c r="A284" s="118"/>
      <c r="B284" s="101">
        <v>1</v>
      </c>
      <c r="C284" s="90">
        <v>6</v>
      </c>
      <c r="D284" s="186"/>
      <c r="E284" s="186">
        <v>29.7</v>
      </c>
      <c r="F284" s="183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7"/>
    </row>
    <row r="285" spans="1:25">
      <c r="A285" s="118"/>
      <c r="B285" s="102" t="s">
        <v>156</v>
      </c>
      <c r="C285" s="94"/>
      <c r="D285" s="188">
        <v>17.5</v>
      </c>
      <c r="E285" s="188">
        <v>29.833333333333332</v>
      </c>
      <c r="F285" s="183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7"/>
    </row>
    <row r="286" spans="1:25">
      <c r="A286" s="118"/>
      <c r="B286" s="2" t="s">
        <v>157</v>
      </c>
      <c r="C286" s="114"/>
      <c r="D286" s="189">
        <v>17.5</v>
      </c>
      <c r="E286" s="189">
        <v>29.95</v>
      </c>
      <c r="F286" s="183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7"/>
    </row>
    <row r="287" spans="1:25">
      <c r="A287" s="118"/>
      <c r="B287" s="2" t="s">
        <v>158</v>
      </c>
      <c r="C287" s="114"/>
      <c r="D287" s="189">
        <v>0.14142135623731153</v>
      </c>
      <c r="E287" s="189">
        <v>0.40824829046386263</v>
      </c>
      <c r="F287" s="183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7"/>
    </row>
    <row r="288" spans="1:25">
      <c r="A288" s="118"/>
      <c r="B288" s="2" t="s">
        <v>93</v>
      </c>
      <c r="C288" s="114"/>
      <c r="D288" s="95">
        <v>8.0812203564178016E-3</v>
      </c>
      <c r="E288" s="95">
        <v>1.3684300239012155E-2</v>
      </c>
      <c r="F288" s="13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6"/>
    </row>
    <row r="289" spans="1:25">
      <c r="A289" s="118"/>
      <c r="B289" s="103" t="s">
        <v>159</v>
      </c>
      <c r="C289" s="114"/>
      <c r="D289" s="95">
        <v>-0.26056338028169113</v>
      </c>
      <c r="E289" s="95">
        <v>0.26056338028168824</v>
      </c>
      <c r="F289" s="13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16"/>
    </row>
    <row r="290" spans="1:25">
      <c r="B290" s="124"/>
      <c r="C290" s="102"/>
      <c r="D290" s="111"/>
      <c r="E290" s="111"/>
    </row>
    <row r="291" spans="1:25">
      <c r="B291" s="128" t="s">
        <v>232</v>
      </c>
      <c r="Y291" s="112" t="s">
        <v>171</v>
      </c>
    </row>
    <row r="292" spans="1:25">
      <c r="A292" s="108" t="s">
        <v>5</v>
      </c>
      <c r="B292" s="100" t="s">
        <v>120</v>
      </c>
      <c r="C292" s="97" t="s">
        <v>121</v>
      </c>
      <c r="D292" s="98" t="s">
        <v>142</v>
      </c>
      <c r="E292" s="13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12">
        <v>1</v>
      </c>
    </row>
    <row r="293" spans="1:25">
      <c r="A293" s="118"/>
      <c r="B293" s="101" t="s">
        <v>143</v>
      </c>
      <c r="C293" s="90" t="s">
        <v>143</v>
      </c>
      <c r="D293" s="134" t="s">
        <v>144</v>
      </c>
      <c r="E293" s="13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12" t="s">
        <v>3</v>
      </c>
    </row>
    <row r="294" spans="1:25">
      <c r="A294" s="118"/>
      <c r="B294" s="101"/>
      <c r="C294" s="90"/>
      <c r="D294" s="91" t="s">
        <v>154</v>
      </c>
      <c r="E294" s="13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12">
        <v>2</v>
      </c>
    </row>
    <row r="295" spans="1:25">
      <c r="A295" s="118"/>
      <c r="B295" s="101"/>
      <c r="C295" s="90"/>
      <c r="D295" s="109"/>
      <c r="E295" s="13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12">
        <v>2</v>
      </c>
    </row>
    <row r="296" spans="1:25">
      <c r="A296" s="118"/>
      <c r="B296" s="100">
        <v>1</v>
      </c>
      <c r="C296" s="96">
        <v>1</v>
      </c>
      <c r="D296" s="104">
        <v>6.2</v>
      </c>
      <c r="E296" s="13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2">
        <v>1</v>
      </c>
    </row>
    <row r="297" spans="1:25">
      <c r="A297" s="118"/>
      <c r="B297" s="101">
        <v>1</v>
      </c>
      <c r="C297" s="90">
        <v>2</v>
      </c>
      <c r="D297" s="92">
        <v>6.4</v>
      </c>
      <c r="E297" s="13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12">
        <v>17</v>
      </c>
    </row>
    <row r="298" spans="1:25">
      <c r="A298" s="118"/>
      <c r="B298" s="102" t="s">
        <v>156</v>
      </c>
      <c r="C298" s="94"/>
      <c r="D298" s="106">
        <v>6.3000000000000007</v>
      </c>
      <c r="E298" s="13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13"/>
    </row>
    <row r="299" spans="1:25">
      <c r="A299" s="118"/>
      <c r="B299" s="2" t="s">
        <v>157</v>
      </c>
      <c r="C299" s="114"/>
      <c r="D299" s="93">
        <v>6.3000000000000007</v>
      </c>
      <c r="E299" s="13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13">
        <v>6.3</v>
      </c>
    </row>
    <row r="300" spans="1:25">
      <c r="A300" s="118"/>
      <c r="B300" s="2" t="s">
        <v>158</v>
      </c>
      <c r="C300" s="114"/>
      <c r="D300" s="93">
        <v>0.14142135623730964</v>
      </c>
      <c r="E300" s="180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13"/>
    </row>
    <row r="301" spans="1:25">
      <c r="A301" s="118"/>
      <c r="B301" s="2" t="s">
        <v>93</v>
      </c>
      <c r="C301" s="114"/>
      <c r="D301" s="95">
        <v>2.244783432338248E-2</v>
      </c>
      <c r="E301" s="13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6"/>
    </row>
    <row r="302" spans="1:25">
      <c r="A302" s="118"/>
      <c r="B302" s="103" t="s">
        <v>159</v>
      </c>
      <c r="C302" s="114"/>
      <c r="D302" s="95">
        <v>2.2204460492503131E-16</v>
      </c>
      <c r="E302" s="13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6"/>
    </row>
    <row r="303" spans="1:25">
      <c r="B303" s="124"/>
      <c r="C303" s="102"/>
      <c r="D303" s="111"/>
    </row>
    <row r="304" spans="1:25">
      <c r="B304" s="128" t="s">
        <v>233</v>
      </c>
      <c r="Y304" s="112" t="s">
        <v>171</v>
      </c>
    </row>
    <row r="305" spans="1:25">
      <c r="A305" s="108" t="s">
        <v>8</v>
      </c>
      <c r="B305" s="100" t="s">
        <v>120</v>
      </c>
      <c r="C305" s="97" t="s">
        <v>121</v>
      </c>
      <c r="D305" s="98" t="s">
        <v>142</v>
      </c>
      <c r="E305" s="99" t="s">
        <v>142</v>
      </c>
      <c r="F305" s="13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2">
        <v>1</v>
      </c>
    </row>
    <row r="306" spans="1:25">
      <c r="A306" s="118"/>
      <c r="B306" s="101" t="s">
        <v>143</v>
      </c>
      <c r="C306" s="90" t="s">
        <v>143</v>
      </c>
      <c r="D306" s="134" t="s">
        <v>144</v>
      </c>
      <c r="E306" s="135" t="s">
        <v>145</v>
      </c>
      <c r="F306" s="13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2" t="s">
        <v>3</v>
      </c>
    </row>
    <row r="307" spans="1:25">
      <c r="A307" s="118"/>
      <c r="B307" s="101"/>
      <c r="C307" s="90"/>
      <c r="D307" s="91" t="s">
        <v>154</v>
      </c>
      <c r="E307" s="92" t="s">
        <v>154</v>
      </c>
      <c r="F307" s="13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2">
        <v>2</v>
      </c>
    </row>
    <row r="308" spans="1:25">
      <c r="A308" s="118"/>
      <c r="B308" s="101"/>
      <c r="C308" s="90"/>
      <c r="D308" s="109"/>
      <c r="E308" s="109"/>
      <c r="F308" s="13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2">
        <v>2</v>
      </c>
    </row>
    <row r="309" spans="1:25">
      <c r="A309" s="118"/>
      <c r="B309" s="100">
        <v>1</v>
      </c>
      <c r="C309" s="96">
        <v>1</v>
      </c>
      <c r="D309" s="104"/>
      <c r="E309" s="104">
        <v>2.4</v>
      </c>
      <c r="F309" s="13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12">
        <v>1</v>
      </c>
    </row>
    <row r="310" spans="1:25">
      <c r="A310" s="118"/>
      <c r="B310" s="101">
        <v>1</v>
      </c>
      <c r="C310" s="90">
        <v>2</v>
      </c>
      <c r="D310" s="92">
        <v>2.8</v>
      </c>
      <c r="E310" s="92">
        <v>1.6</v>
      </c>
      <c r="F310" s="13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2">
        <v>18</v>
      </c>
    </row>
    <row r="311" spans="1:25">
      <c r="A311" s="118"/>
      <c r="B311" s="101">
        <v>1</v>
      </c>
      <c r="C311" s="90">
        <v>3</v>
      </c>
      <c r="D311" s="92"/>
      <c r="E311" s="92">
        <v>1.3</v>
      </c>
      <c r="F311" s="13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2">
        <v>16</v>
      </c>
    </row>
    <row r="312" spans="1:25">
      <c r="A312" s="118"/>
      <c r="B312" s="101">
        <v>1</v>
      </c>
      <c r="C312" s="90">
        <v>4</v>
      </c>
      <c r="D312" s="92"/>
      <c r="E312" s="92">
        <v>1.5</v>
      </c>
      <c r="F312" s="13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112">
        <v>2.2333333333333298</v>
      </c>
    </row>
    <row r="313" spans="1:25">
      <c r="A313" s="118"/>
      <c r="B313" s="101">
        <v>1</v>
      </c>
      <c r="C313" s="90">
        <v>5</v>
      </c>
      <c r="D313" s="92">
        <v>2.6</v>
      </c>
      <c r="E313" s="92">
        <v>1.4</v>
      </c>
      <c r="F313" s="13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113"/>
    </row>
    <row r="314" spans="1:25">
      <c r="A314" s="118"/>
      <c r="B314" s="101">
        <v>1</v>
      </c>
      <c r="C314" s="90">
        <v>6</v>
      </c>
      <c r="D314" s="92"/>
      <c r="E314" s="92">
        <v>2.4</v>
      </c>
      <c r="F314" s="13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3"/>
    </row>
    <row r="315" spans="1:25">
      <c r="A315" s="118"/>
      <c r="B315" s="102" t="s">
        <v>156</v>
      </c>
      <c r="C315" s="94"/>
      <c r="D315" s="106">
        <v>2.7</v>
      </c>
      <c r="E315" s="106">
        <v>1.7666666666666666</v>
      </c>
      <c r="F315" s="13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3"/>
    </row>
    <row r="316" spans="1:25">
      <c r="A316" s="118"/>
      <c r="B316" s="2" t="s">
        <v>157</v>
      </c>
      <c r="C316" s="114"/>
      <c r="D316" s="93">
        <v>2.7</v>
      </c>
      <c r="E316" s="93">
        <v>1.55</v>
      </c>
      <c r="F316" s="13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3"/>
    </row>
    <row r="317" spans="1:25">
      <c r="A317" s="118"/>
      <c r="B317" s="2" t="s">
        <v>158</v>
      </c>
      <c r="C317" s="114"/>
      <c r="D317" s="93">
        <v>0.14142135623730931</v>
      </c>
      <c r="E317" s="93">
        <v>0.50066622281382833</v>
      </c>
      <c r="F317" s="180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13"/>
    </row>
    <row r="318" spans="1:25">
      <c r="A318" s="118"/>
      <c r="B318" s="2" t="s">
        <v>93</v>
      </c>
      <c r="C318" s="114"/>
      <c r="D318" s="95">
        <v>5.2378280087892332E-2</v>
      </c>
      <c r="E318" s="95">
        <v>0.2833959751776387</v>
      </c>
      <c r="F318" s="13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116"/>
    </row>
    <row r="319" spans="1:25">
      <c r="A319" s="118"/>
      <c r="B319" s="103" t="s">
        <v>159</v>
      </c>
      <c r="C319" s="114"/>
      <c r="D319" s="95">
        <v>0.20895522388059895</v>
      </c>
      <c r="E319" s="95">
        <v>-0.20895522388059584</v>
      </c>
      <c r="F319" s="13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116"/>
    </row>
    <row r="320" spans="1:25">
      <c r="B320" s="124"/>
      <c r="C320" s="102"/>
      <c r="D320" s="111"/>
      <c r="E320" s="111"/>
    </row>
    <row r="321" spans="1:25">
      <c r="B321" s="128" t="s">
        <v>234</v>
      </c>
      <c r="Y321" s="112" t="s">
        <v>171</v>
      </c>
    </row>
    <row r="322" spans="1:25">
      <c r="A322" s="108" t="s">
        <v>52</v>
      </c>
      <c r="B322" s="100" t="s">
        <v>120</v>
      </c>
      <c r="C322" s="97" t="s">
        <v>121</v>
      </c>
      <c r="D322" s="98" t="s">
        <v>142</v>
      </c>
      <c r="E322" s="13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12">
        <v>1</v>
      </c>
    </row>
    <row r="323" spans="1:25">
      <c r="A323" s="118"/>
      <c r="B323" s="101" t="s">
        <v>143</v>
      </c>
      <c r="C323" s="90" t="s">
        <v>143</v>
      </c>
      <c r="D323" s="134" t="s">
        <v>145</v>
      </c>
      <c r="E323" s="13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12" t="s">
        <v>3</v>
      </c>
    </row>
    <row r="324" spans="1:25">
      <c r="A324" s="118"/>
      <c r="B324" s="101"/>
      <c r="C324" s="90"/>
      <c r="D324" s="91" t="s">
        <v>154</v>
      </c>
      <c r="E324" s="13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12">
        <v>2</v>
      </c>
    </row>
    <row r="325" spans="1:25">
      <c r="A325" s="118"/>
      <c r="B325" s="101"/>
      <c r="C325" s="90"/>
      <c r="D325" s="109"/>
      <c r="E325" s="13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12">
        <v>2</v>
      </c>
    </row>
    <row r="326" spans="1:25">
      <c r="A326" s="118"/>
      <c r="B326" s="100">
        <v>1</v>
      </c>
      <c r="C326" s="96">
        <v>1</v>
      </c>
      <c r="D326" s="133" t="s">
        <v>115</v>
      </c>
      <c r="E326" s="13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12">
        <v>1</v>
      </c>
    </row>
    <row r="327" spans="1:25">
      <c r="A327" s="118"/>
      <c r="B327" s="101">
        <v>1</v>
      </c>
      <c r="C327" s="90">
        <v>2</v>
      </c>
      <c r="D327" s="132" t="s">
        <v>115</v>
      </c>
      <c r="E327" s="13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2">
        <v>19</v>
      </c>
    </row>
    <row r="328" spans="1:25">
      <c r="A328" s="118"/>
      <c r="B328" s="101">
        <v>1</v>
      </c>
      <c r="C328" s="90">
        <v>3</v>
      </c>
      <c r="D328" s="132" t="s">
        <v>115</v>
      </c>
      <c r="E328" s="13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2">
        <v>16</v>
      </c>
    </row>
    <row r="329" spans="1:25">
      <c r="A329" s="118"/>
      <c r="B329" s="101">
        <v>1</v>
      </c>
      <c r="C329" s="90">
        <v>4</v>
      </c>
      <c r="D329" s="132" t="s">
        <v>115</v>
      </c>
      <c r="E329" s="13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2" t="s">
        <v>115</v>
      </c>
    </row>
    <row r="330" spans="1:25">
      <c r="A330" s="118"/>
      <c r="B330" s="101">
        <v>1</v>
      </c>
      <c r="C330" s="90">
        <v>5</v>
      </c>
      <c r="D330" s="132" t="s">
        <v>115</v>
      </c>
      <c r="E330" s="13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3"/>
    </row>
    <row r="331" spans="1:25">
      <c r="A331" s="118"/>
      <c r="B331" s="101">
        <v>1</v>
      </c>
      <c r="C331" s="90">
        <v>6</v>
      </c>
      <c r="D331" s="132" t="s">
        <v>115</v>
      </c>
      <c r="E331" s="13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3"/>
    </row>
    <row r="332" spans="1:25">
      <c r="A332" s="118"/>
      <c r="B332" s="102" t="s">
        <v>156</v>
      </c>
      <c r="C332" s="94"/>
      <c r="D332" s="106" t="s">
        <v>334</v>
      </c>
      <c r="E332" s="13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3"/>
    </row>
    <row r="333" spans="1:25">
      <c r="A333" s="118"/>
      <c r="B333" s="2" t="s">
        <v>157</v>
      </c>
      <c r="C333" s="114"/>
      <c r="D333" s="93" t="s">
        <v>334</v>
      </c>
      <c r="E333" s="13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3"/>
    </row>
    <row r="334" spans="1:25">
      <c r="A334" s="118"/>
      <c r="B334" s="2" t="s">
        <v>158</v>
      </c>
      <c r="C334" s="114"/>
      <c r="D334" s="93" t="s">
        <v>334</v>
      </c>
      <c r="E334" s="180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13"/>
    </row>
    <row r="335" spans="1:25">
      <c r="A335" s="118"/>
      <c r="B335" s="2" t="s">
        <v>93</v>
      </c>
      <c r="C335" s="114"/>
      <c r="D335" s="95" t="s">
        <v>334</v>
      </c>
      <c r="E335" s="13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16"/>
    </row>
    <row r="336" spans="1:25">
      <c r="A336" s="118"/>
      <c r="B336" s="103" t="s">
        <v>159</v>
      </c>
      <c r="C336" s="114"/>
      <c r="D336" s="95" t="s">
        <v>334</v>
      </c>
      <c r="E336" s="13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16"/>
    </row>
    <row r="337" spans="1:25">
      <c r="B337" s="124"/>
      <c r="C337" s="102"/>
      <c r="D337" s="111"/>
    </row>
    <row r="338" spans="1:25">
      <c r="B338" s="128" t="s">
        <v>235</v>
      </c>
      <c r="Y338" s="112" t="s">
        <v>171</v>
      </c>
    </row>
    <row r="339" spans="1:25">
      <c r="A339" s="108" t="s">
        <v>11</v>
      </c>
      <c r="B339" s="100" t="s">
        <v>120</v>
      </c>
      <c r="C339" s="97" t="s">
        <v>121</v>
      </c>
      <c r="D339" s="98" t="s">
        <v>142</v>
      </c>
      <c r="E339" s="13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12">
        <v>1</v>
      </c>
    </row>
    <row r="340" spans="1:25">
      <c r="A340" s="118"/>
      <c r="B340" s="101" t="s">
        <v>143</v>
      </c>
      <c r="C340" s="90" t="s">
        <v>143</v>
      </c>
      <c r="D340" s="134" t="s">
        <v>144</v>
      </c>
      <c r="E340" s="13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2" t="s">
        <v>3</v>
      </c>
    </row>
    <row r="341" spans="1:25">
      <c r="A341" s="118"/>
      <c r="B341" s="101"/>
      <c r="C341" s="90"/>
      <c r="D341" s="91" t="s">
        <v>154</v>
      </c>
      <c r="E341" s="13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2">
        <v>2</v>
      </c>
    </row>
    <row r="342" spans="1:25">
      <c r="A342" s="118"/>
      <c r="B342" s="101"/>
      <c r="C342" s="90"/>
      <c r="D342" s="109"/>
      <c r="E342" s="13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2">
        <v>2</v>
      </c>
    </row>
    <row r="343" spans="1:25">
      <c r="A343" s="118"/>
      <c r="B343" s="100">
        <v>1</v>
      </c>
      <c r="C343" s="96">
        <v>1</v>
      </c>
      <c r="D343" s="104">
        <v>0.94</v>
      </c>
      <c r="E343" s="13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2">
        <v>1</v>
      </c>
    </row>
    <row r="344" spans="1:25">
      <c r="A344" s="118"/>
      <c r="B344" s="101">
        <v>1</v>
      </c>
      <c r="C344" s="90">
        <v>2</v>
      </c>
      <c r="D344" s="92">
        <v>0.94</v>
      </c>
      <c r="E344" s="13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2">
        <v>1</v>
      </c>
    </row>
    <row r="345" spans="1:25">
      <c r="A345" s="118"/>
      <c r="B345" s="102" t="s">
        <v>156</v>
      </c>
      <c r="C345" s="94"/>
      <c r="D345" s="106">
        <v>0.94</v>
      </c>
      <c r="E345" s="13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3"/>
    </row>
    <row r="346" spans="1:25">
      <c r="A346" s="118"/>
      <c r="B346" s="2" t="s">
        <v>157</v>
      </c>
      <c r="C346" s="114"/>
      <c r="D346" s="93">
        <v>0.94</v>
      </c>
      <c r="E346" s="13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3">
        <v>0.94</v>
      </c>
    </row>
    <row r="347" spans="1:25">
      <c r="A347" s="118"/>
      <c r="B347" s="2" t="s">
        <v>158</v>
      </c>
      <c r="C347" s="114"/>
      <c r="D347" s="93">
        <v>0</v>
      </c>
      <c r="E347" s="180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13"/>
    </row>
    <row r="348" spans="1:25">
      <c r="A348" s="118"/>
      <c r="B348" s="2" t="s">
        <v>93</v>
      </c>
      <c r="C348" s="114"/>
      <c r="D348" s="95">
        <v>0</v>
      </c>
      <c r="E348" s="13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16"/>
    </row>
    <row r="349" spans="1:25">
      <c r="A349" s="118"/>
      <c r="B349" s="103" t="s">
        <v>159</v>
      </c>
      <c r="C349" s="114"/>
      <c r="D349" s="95">
        <v>0</v>
      </c>
      <c r="E349" s="13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16"/>
    </row>
    <row r="350" spans="1:25">
      <c r="B350" s="124"/>
      <c r="C350" s="102"/>
      <c r="D350" s="111"/>
    </row>
    <row r="351" spans="1:25">
      <c r="B351" s="128" t="s">
        <v>236</v>
      </c>
      <c r="Y351" s="112" t="s">
        <v>171</v>
      </c>
    </row>
    <row r="352" spans="1:25">
      <c r="A352" s="108" t="s">
        <v>14</v>
      </c>
      <c r="B352" s="100" t="s">
        <v>120</v>
      </c>
      <c r="C352" s="97" t="s">
        <v>121</v>
      </c>
      <c r="D352" s="98" t="s">
        <v>142</v>
      </c>
      <c r="E352" s="13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12">
        <v>1</v>
      </c>
    </row>
    <row r="353" spans="1:25">
      <c r="A353" s="118"/>
      <c r="B353" s="101" t="s">
        <v>143</v>
      </c>
      <c r="C353" s="90" t="s">
        <v>143</v>
      </c>
      <c r="D353" s="134" t="s">
        <v>144</v>
      </c>
      <c r="E353" s="13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2" t="s">
        <v>3</v>
      </c>
    </row>
    <row r="354" spans="1:25">
      <c r="A354" s="118"/>
      <c r="B354" s="101"/>
      <c r="C354" s="90"/>
      <c r="D354" s="91" t="s">
        <v>154</v>
      </c>
      <c r="E354" s="13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2">
        <v>2</v>
      </c>
    </row>
    <row r="355" spans="1:25">
      <c r="A355" s="118"/>
      <c r="B355" s="101"/>
      <c r="C355" s="90"/>
      <c r="D355" s="109"/>
      <c r="E355" s="13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2">
        <v>2</v>
      </c>
    </row>
    <row r="356" spans="1:25">
      <c r="A356" s="118"/>
      <c r="B356" s="100">
        <v>1</v>
      </c>
      <c r="C356" s="96">
        <v>1</v>
      </c>
      <c r="D356" s="104">
        <v>0.26</v>
      </c>
      <c r="E356" s="13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2">
        <v>1</v>
      </c>
    </row>
    <row r="357" spans="1:25">
      <c r="A357" s="118"/>
      <c r="B357" s="101">
        <v>1</v>
      </c>
      <c r="C357" s="90">
        <v>2</v>
      </c>
      <c r="D357" s="92">
        <v>0.24</v>
      </c>
      <c r="E357" s="13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2">
        <v>2</v>
      </c>
    </row>
    <row r="358" spans="1:25">
      <c r="A358" s="118"/>
      <c r="B358" s="102" t="s">
        <v>156</v>
      </c>
      <c r="C358" s="94"/>
      <c r="D358" s="106">
        <v>0.25</v>
      </c>
      <c r="E358" s="13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3"/>
    </row>
    <row r="359" spans="1:25">
      <c r="A359" s="118"/>
      <c r="B359" s="2" t="s">
        <v>157</v>
      </c>
      <c r="C359" s="114"/>
      <c r="D359" s="93">
        <v>0.25</v>
      </c>
      <c r="E359" s="13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3">
        <v>0.25</v>
      </c>
    </row>
    <row r="360" spans="1:25">
      <c r="A360" s="118"/>
      <c r="B360" s="2" t="s">
        <v>158</v>
      </c>
      <c r="C360" s="114"/>
      <c r="D360" s="93">
        <v>1.4142135623730963E-2</v>
      </c>
      <c r="E360" s="180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13"/>
    </row>
    <row r="361" spans="1:25">
      <c r="A361" s="118"/>
      <c r="B361" s="2" t="s">
        <v>93</v>
      </c>
      <c r="C361" s="114"/>
      <c r="D361" s="95">
        <v>5.6568542494923851E-2</v>
      </c>
      <c r="E361" s="13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16"/>
    </row>
    <row r="362" spans="1:25">
      <c r="A362" s="118"/>
      <c r="B362" s="103" t="s">
        <v>159</v>
      </c>
      <c r="C362" s="114"/>
      <c r="D362" s="95">
        <v>0</v>
      </c>
      <c r="E362" s="13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16"/>
    </row>
    <row r="363" spans="1:25">
      <c r="B363" s="124"/>
      <c r="C363" s="102"/>
      <c r="D363" s="111"/>
    </row>
    <row r="364" spans="1:25">
      <c r="B364" s="128" t="s">
        <v>237</v>
      </c>
      <c r="Y364" s="112" t="s">
        <v>171</v>
      </c>
    </row>
    <row r="365" spans="1:25">
      <c r="A365" s="108" t="s">
        <v>53</v>
      </c>
      <c r="B365" s="100" t="s">
        <v>120</v>
      </c>
      <c r="C365" s="97" t="s">
        <v>121</v>
      </c>
      <c r="D365" s="98" t="s">
        <v>142</v>
      </c>
      <c r="E365" s="13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12">
        <v>1</v>
      </c>
    </row>
    <row r="366" spans="1:25">
      <c r="A366" s="118"/>
      <c r="B366" s="101" t="s">
        <v>143</v>
      </c>
      <c r="C366" s="90" t="s">
        <v>143</v>
      </c>
      <c r="D366" s="134" t="s">
        <v>145</v>
      </c>
      <c r="E366" s="13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2" t="s">
        <v>1</v>
      </c>
    </row>
    <row r="367" spans="1:25">
      <c r="A367" s="118"/>
      <c r="B367" s="101"/>
      <c r="C367" s="90"/>
      <c r="D367" s="91" t="s">
        <v>154</v>
      </c>
      <c r="E367" s="13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2">
        <v>2</v>
      </c>
    </row>
    <row r="368" spans="1:25">
      <c r="A368" s="118"/>
      <c r="B368" s="101"/>
      <c r="C368" s="90"/>
      <c r="D368" s="109"/>
      <c r="E368" s="13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2">
        <v>2</v>
      </c>
    </row>
    <row r="369" spans="1:25">
      <c r="A369" s="118"/>
      <c r="B369" s="100">
        <v>1</v>
      </c>
      <c r="C369" s="96">
        <v>1</v>
      </c>
      <c r="D369" s="104">
        <v>2.6</v>
      </c>
      <c r="E369" s="13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2">
        <v>1</v>
      </c>
    </row>
    <row r="370" spans="1:25">
      <c r="A370" s="118"/>
      <c r="B370" s="101">
        <v>1</v>
      </c>
      <c r="C370" s="90">
        <v>2</v>
      </c>
      <c r="D370" s="92">
        <v>2.4</v>
      </c>
      <c r="E370" s="13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12">
        <v>3</v>
      </c>
    </row>
    <row r="371" spans="1:25">
      <c r="A371" s="118"/>
      <c r="B371" s="101">
        <v>1</v>
      </c>
      <c r="C371" s="90">
        <v>3</v>
      </c>
      <c r="D371" s="92">
        <v>2.6</v>
      </c>
      <c r="E371" s="13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12">
        <v>16</v>
      </c>
    </row>
    <row r="372" spans="1:25">
      <c r="A372" s="118"/>
      <c r="B372" s="101">
        <v>1</v>
      </c>
      <c r="C372" s="90">
        <v>4</v>
      </c>
      <c r="D372" s="92">
        <v>2.2999999999999998</v>
      </c>
      <c r="E372" s="13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12">
        <v>2.5</v>
      </c>
    </row>
    <row r="373" spans="1:25">
      <c r="A373" s="118"/>
      <c r="B373" s="101">
        <v>1</v>
      </c>
      <c r="C373" s="90">
        <v>5</v>
      </c>
      <c r="D373" s="92">
        <v>2.2999999999999998</v>
      </c>
      <c r="E373" s="13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13"/>
    </row>
    <row r="374" spans="1:25">
      <c r="A374" s="118"/>
      <c r="B374" s="101">
        <v>1</v>
      </c>
      <c r="C374" s="90">
        <v>6</v>
      </c>
      <c r="D374" s="92">
        <v>2.8</v>
      </c>
      <c r="E374" s="13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113"/>
    </row>
    <row r="375" spans="1:25">
      <c r="A375" s="118"/>
      <c r="B375" s="102" t="s">
        <v>156</v>
      </c>
      <c r="C375" s="94"/>
      <c r="D375" s="106">
        <v>2.5</v>
      </c>
      <c r="E375" s="13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13"/>
    </row>
    <row r="376" spans="1:25">
      <c r="A376" s="118"/>
      <c r="B376" s="2" t="s">
        <v>157</v>
      </c>
      <c r="C376" s="114"/>
      <c r="D376" s="93">
        <v>2.5</v>
      </c>
      <c r="E376" s="13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13"/>
    </row>
    <row r="377" spans="1:25">
      <c r="A377" s="118"/>
      <c r="B377" s="2" t="s">
        <v>158</v>
      </c>
      <c r="C377" s="114"/>
      <c r="D377" s="93">
        <v>0.20000000000000004</v>
      </c>
      <c r="E377" s="180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13"/>
    </row>
    <row r="378" spans="1:25">
      <c r="A378" s="118"/>
      <c r="B378" s="2" t="s">
        <v>93</v>
      </c>
      <c r="C378" s="114"/>
      <c r="D378" s="95">
        <v>8.0000000000000016E-2</v>
      </c>
      <c r="E378" s="13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16"/>
    </row>
    <row r="379" spans="1:25">
      <c r="A379" s="118"/>
      <c r="B379" s="103" t="s">
        <v>159</v>
      </c>
      <c r="C379" s="114"/>
      <c r="D379" s="95">
        <v>0</v>
      </c>
      <c r="E379" s="13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16"/>
    </row>
    <row r="380" spans="1:25">
      <c r="B380" s="124"/>
      <c r="C380" s="102"/>
      <c r="D380" s="111"/>
    </row>
    <row r="381" spans="1:25">
      <c r="B381" s="128" t="s">
        <v>238</v>
      </c>
      <c r="Y381" s="112" t="s">
        <v>171</v>
      </c>
    </row>
    <row r="382" spans="1:25">
      <c r="A382" s="108" t="s">
        <v>17</v>
      </c>
      <c r="B382" s="100" t="s">
        <v>120</v>
      </c>
      <c r="C382" s="97" t="s">
        <v>121</v>
      </c>
      <c r="D382" s="98" t="s">
        <v>142</v>
      </c>
      <c r="E382" s="99" t="s">
        <v>142</v>
      </c>
      <c r="F382" s="13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2">
        <v>1</v>
      </c>
    </row>
    <row r="383" spans="1:25">
      <c r="A383" s="118"/>
      <c r="B383" s="101" t="s">
        <v>143</v>
      </c>
      <c r="C383" s="90" t="s">
        <v>143</v>
      </c>
      <c r="D383" s="134" t="s">
        <v>144</v>
      </c>
      <c r="E383" s="135" t="s">
        <v>145</v>
      </c>
      <c r="F383" s="13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2" t="s">
        <v>3</v>
      </c>
    </row>
    <row r="384" spans="1:25">
      <c r="A384" s="118"/>
      <c r="B384" s="101"/>
      <c r="C384" s="90"/>
      <c r="D384" s="91" t="s">
        <v>154</v>
      </c>
      <c r="E384" s="92" t="s">
        <v>154</v>
      </c>
      <c r="F384" s="13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2">
        <v>1</v>
      </c>
    </row>
    <row r="385" spans="1:25">
      <c r="A385" s="118"/>
      <c r="B385" s="101"/>
      <c r="C385" s="90"/>
      <c r="D385" s="109"/>
      <c r="E385" s="109"/>
      <c r="F385" s="13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2">
        <v>1</v>
      </c>
    </row>
    <row r="386" spans="1:25">
      <c r="A386" s="118"/>
      <c r="B386" s="100">
        <v>1</v>
      </c>
      <c r="C386" s="96">
        <v>1</v>
      </c>
      <c r="D386" s="182"/>
      <c r="E386" s="182">
        <v>26</v>
      </c>
      <c r="F386" s="183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5">
        <v>1</v>
      </c>
    </row>
    <row r="387" spans="1:25">
      <c r="A387" s="118"/>
      <c r="B387" s="101">
        <v>1</v>
      </c>
      <c r="C387" s="90">
        <v>2</v>
      </c>
      <c r="D387" s="186">
        <v>37.9</v>
      </c>
      <c r="E387" s="186">
        <v>28</v>
      </c>
      <c r="F387" s="183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5">
        <v>4</v>
      </c>
    </row>
    <row r="388" spans="1:25">
      <c r="A388" s="118"/>
      <c r="B388" s="101">
        <v>1</v>
      </c>
      <c r="C388" s="90">
        <v>3</v>
      </c>
      <c r="D388" s="186"/>
      <c r="E388" s="186">
        <v>23</v>
      </c>
      <c r="F388" s="183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5">
        <v>16</v>
      </c>
    </row>
    <row r="389" spans="1:25">
      <c r="A389" s="118"/>
      <c r="B389" s="101">
        <v>1</v>
      </c>
      <c r="C389" s="90">
        <v>4</v>
      </c>
      <c r="D389" s="186"/>
      <c r="E389" s="186">
        <v>28</v>
      </c>
      <c r="F389" s="183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5">
        <v>32.1666666666667</v>
      </c>
    </row>
    <row r="390" spans="1:25">
      <c r="A390" s="118"/>
      <c r="B390" s="101">
        <v>1</v>
      </c>
      <c r="C390" s="90">
        <v>5</v>
      </c>
      <c r="D390" s="186">
        <v>38.1</v>
      </c>
      <c r="E390" s="186">
        <v>29</v>
      </c>
      <c r="F390" s="183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7"/>
    </row>
    <row r="391" spans="1:25">
      <c r="A391" s="118"/>
      <c r="B391" s="101">
        <v>1</v>
      </c>
      <c r="C391" s="90">
        <v>6</v>
      </c>
      <c r="D391" s="186"/>
      <c r="E391" s="186">
        <v>24</v>
      </c>
      <c r="F391" s="183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7"/>
    </row>
    <row r="392" spans="1:25">
      <c r="A392" s="118"/>
      <c r="B392" s="102" t="s">
        <v>156</v>
      </c>
      <c r="C392" s="94"/>
      <c r="D392" s="188">
        <v>38</v>
      </c>
      <c r="E392" s="188">
        <v>26.333333333333332</v>
      </c>
      <c r="F392" s="183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7"/>
    </row>
    <row r="393" spans="1:25">
      <c r="A393" s="118"/>
      <c r="B393" s="2" t="s">
        <v>157</v>
      </c>
      <c r="C393" s="114"/>
      <c r="D393" s="189">
        <v>38</v>
      </c>
      <c r="E393" s="189">
        <v>27</v>
      </c>
      <c r="F393" s="183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7"/>
    </row>
    <row r="394" spans="1:25">
      <c r="A394" s="118"/>
      <c r="B394" s="2" t="s">
        <v>158</v>
      </c>
      <c r="C394" s="114"/>
      <c r="D394" s="189">
        <v>0.14142135623731153</v>
      </c>
      <c r="E394" s="189">
        <v>2.4221202832779936</v>
      </c>
      <c r="F394" s="183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7"/>
    </row>
    <row r="395" spans="1:25">
      <c r="A395" s="118"/>
      <c r="B395" s="2" t="s">
        <v>93</v>
      </c>
      <c r="C395" s="114"/>
      <c r="D395" s="95">
        <v>3.7216146378239875E-3</v>
      </c>
      <c r="E395" s="95">
        <v>9.1979251263721279E-2</v>
      </c>
      <c r="F395" s="13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6"/>
    </row>
    <row r="396" spans="1:25">
      <c r="A396" s="118"/>
      <c r="B396" s="103" t="s">
        <v>159</v>
      </c>
      <c r="C396" s="114"/>
      <c r="D396" s="95">
        <v>0.18134715025906623</v>
      </c>
      <c r="E396" s="95">
        <v>-0.18134715025906822</v>
      </c>
      <c r="F396" s="13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6"/>
    </row>
    <row r="397" spans="1:25">
      <c r="B397" s="124"/>
      <c r="C397" s="102"/>
      <c r="D397" s="111"/>
      <c r="E397" s="111"/>
    </row>
    <row r="398" spans="1:25">
      <c r="B398" s="128" t="s">
        <v>239</v>
      </c>
      <c r="Y398" s="112" t="s">
        <v>171</v>
      </c>
    </row>
    <row r="399" spans="1:25">
      <c r="A399" s="108" t="s">
        <v>20</v>
      </c>
      <c r="B399" s="100" t="s">
        <v>120</v>
      </c>
      <c r="C399" s="97" t="s">
        <v>121</v>
      </c>
      <c r="D399" s="98" t="s">
        <v>142</v>
      </c>
      <c r="E399" s="99" t="s">
        <v>142</v>
      </c>
      <c r="F399" s="13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2">
        <v>1</v>
      </c>
    </row>
    <row r="400" spans="1:25">
      <c r="A400" s="118"/>
      <c r="B400" s="101" t="s">
        <v>143</v>
      </c>
      <c r="C400" s="90" t="s">
        <v>143</v>
      </c>
      <c r="D400" s="134" t="s">
        <v>144</v>
      </c>
      <c r="E400" s="135" t="s">
        <v>145</v>
      </c>
      <c r="F400" s="13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12" t="s">
        <v>3</v>
      </c>
    </row>
    <row r="401" spans="1:25">
      <c r="A401" s="118"/>
      <c r="B401" s="101"/>
      <c r="C401" s="90"/>
      <c r="D401" s="91" t="s">
        <v>154</v>
      </c>
      <c r="E401" s="92" t="s">
        <v>154</v>
      </c>
      <c r="F401" s="13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12">
        <v>1</v>
      </c>
    </row>
    <row r="402" spans="1:25">
      <c r="A402" s="118"/>
      <c r="B402" s="101"/>
      <c r="C402" s="90"/>
      <c r="D402" s="109"/>
      <c r="E402" s="109"/>
      <c r="F402" s="13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12">
        <v>1</v>
      </c>
    </row>
    <row r="403" spans="1:25">
      <c r="A403" s="118"/>
      <c r="B403" s="100">
        <v>1</v>
      </c>
      <c r="C403" s="96">
        <v>1</v>
      </c>
      <c r="D403" s="182"/>
      <c r="E403" s="182">
        <v>36.700000000000003</v>
      </c>
      <c r="F403" s="183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5">
        <v>1</v>
      </c>
    </row>
    <row r="404" spans="1:25">
      <c r="A404" s="118"/>
      <c r="B404" s="101">
        <v>1</v>
      </c>
      <c r="C404" s="90">
        <v>2</v>
      </c>
      <c r="D404" s="186">
        <v>32.5</v>
      </c>
      <c r="E404" s="186">
        <v>36.4</v>
      </c>
      <c r="F404" s="183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5">
        <v>5</v>
      </c>
    </row>
    <row r="405" spans="1:25">
      <c r="A405" s="118"/>
      <c r="B405" s="101">
        <v>1</v>
      </c>
      <c r="C405" s="90">
        <v>3</v>
      </c>
      <c r="D405" s="186"/>
      <c r="E405" s="186">
        <v>34.5</v>
      </c>
      <c r="F405" s="183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5">
        <v>16</v>
      </c>
    </row>
    <row r="406" spans="1:25">
      <c r="A406" s="118"/>
      <c r="B406" s="101">
        <v>1</v>
      </c>
      <c r="C406" s="90">
        <v>4</v>
      </c>
      <c r="D406" s="186"/>
      <c r="E406" s="186">
        <v>36.1</v>
      </c>
      <c r="F406" s="183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5">
        <v>34.225000000000001</v>
      </c>
    </row>
    <row r="407" spans="1:25">
      <c r="A407" s="118"/>
      <c r="B407" s="101">
        <v>1</v>
      </c>
      <c r="C407" s="90">
        <v>5</v>
      </c>
      <c r="D407" s="186">
        <v>32.5</v>
      </c>
      <c r="E407" s="186">
        <v>36.299999999999997</v>
      </c>
      <c r="F407" s="183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7"/>
    </row>
    <row r="408" spans="1:25">
      <c r="A408" s="118"/>
      <c r="B408" s="101">
        <v>1</v>
      </c>
      <c r="C408" s="90">
        <v>6</v>
      </c>
      <c r="D408" s="186"/>
      <c r="E408" s="186">
        <v>35.700000000000003</v>
      </c>
      <c r="F408" s="183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7"/>
    </row>
    <row r="409" spans="1:25">
      <c r="A409" s="118"/>
      <c r="B409" s="102" t="s">
        <v>156</v>
      </c>
      <c r="C409" s="94"/>
      <c r="D409" s="188">
        <v>32.5</v>
      </c>
      <c r="E409" s="188">
        <v>35.949999999999996</v>
      </c>
      <c r="F409" s="183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7"/>
    </row>
    <row r="410" spans="1:25">
      <c r="A410" s="118"/>
      <c r="B410" s="2" t="s">
        <v>157</v>
      </c>
      <c r="C410" s="114"/>
      <c r="D410" s="189">
        <v>32.5</v>
      </c>
      <c r="E410" s="189">
        <v>36.200000000000003</v>
      </c>
      <c r="F410" s="183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7"/>
    </row>
    <row r="411" spans="1:25">
      <c r="A411" s="118"/>
      <c r="B411" s="2" t="s">
        <v>158</v>
      </c>
      <c r="C411" s="114"/>
      <c r="D411" s="189">
        <v>0</v>
      </c>
      <c r="E411" s="189">
        <v>0.78421935706790613</v>
      </c>
      <c r="F411" s="183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7"/>
    </row>
    <row r="412" spans="1:25">
      <c r="A412" s="118"/>
      <c r="B412" s="2" t="s">
        <v>93</v>
      </c>
      <c r="C412" s="114"/>
      <c r="D412" s="95">
        <v>0</v>
      </c>
      <c r="E412" s="95">
        <v>2.1814168485894472E-2</v>
      </c>
      <c r="F412" s="13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6"/>
    </row>
    <row r="413" spans="1:25">
      <c r="A413" s="118"/>
      <c r="B413" s="103" t="s">
        <v>159</v>
      </c>
      <c r="C413" s="114"/>
      <c r="D413" s="95">
        <v>-5.0401753104455826E-2</v>
      </c>
      <c r="E413" s="95">
        <v>5.0401753104455604E-2</v>
      </c>
      <c r="F413" s="13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16"/>
    </row>
    <row r="414" spans="1:25">
      <c r="B414" s="124"/>
      <c r="C414" s="102"/>
      <c r="D414" s="111"/>
      <c r="E414" s="111"/>
    </row>
    <row r="415" spans="1:25">
      <c r="B415" s="128" t="s">
        <v>240</v>
      </c>
      <c r="Y415" s="112" t="s">
        <v>171</v>
      </c>
    </row>
    <row r="416" spans="1:25">
      <c r="A416" s="108" t="s">
        <v>23</v>
      </c>
      <c r="B416" s="100" t="s">
        <v>120</v>
      </c>
      <c r="C416" s="97" t="s">
        <v>121</v>
      </c>
      <c r="D416" s="98" t="s">
        <v>142</v>
      </c>
      <c r="E416" s="13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12">
        <v>1</v>
      </c>
    </row>
    <row r="417" spans="1:25">
      <c r="A417" s="118"/>
      <c r="B417" s="101" t="s">
        <v>143</v>
      </c>
      <c r="C417" s="90" t="s">
        <v>143</v>
      </c>
      <c r="D417" s="134" t="s">
        <v>144</v>
      </c>
      <c r="E417" s="13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12" t="s">
        <v>3</v>
      </c>
    </row>
    <row r="418" spans="1:25">
      <c r="A418" s="118"/>
      <c r="B418" s="101"/>
      <c r="C418" s="90"/>
      <c r="D418" s="91" t="s">
        <v>154</v>
      </c>
      <c r="E418" s="13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2">
        <v>2</v>
      </c>
    </row>
    <row r="419" spans="1:25">
      <c r="A419" s="118"/>
      <c r="B419" s="101"/>
      <c r="C419" s="90"/>
      <c r="D419" s="109"/>
      <c r="E419" s="13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2">
        <v>2</v>
      </c>
    </row>
    <row r="420" spans="1:25">
      <c r="A420" s="118"/>
      <c r="B420" s="100">
        <v>1</v>
      </c>
      <c r="C420" s="96">
        <v>1</v>
      </c>
      <c r="D420" s="104">
        <v>0.36</v>
      </c>
      <c r="E420" s="13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2">
        <v>1</v>
      </c>
    </row>
    <row r="421" spans="1:25">
      <c r="A421" s="118"/>
      <c r="B421" s="101">
        <v>1</v>
      </c>
      <c r="C421" s="90">
        <v>2</v>
      </c>
      <c r="D421" s="92">
        <v>0.36</v>
      </c>
      <c r="E421" s="13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2">
        <v>6</v>
      </c>
    </row>
    <row r="422" spans="1:25">
      <c r="A422" s="118"/>
      <c r="B422" s="102" t="s">
        <v>156</v>
      </c>
      <c r="C422" s="94"/>
      <c r="D422" s="106">
        <v>0.36</v>
      </c>
      <c r="E422" s="13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113"/>
    </row>
    <row r="423" spans="1:25">
      <c r="A423" s="118"/>
      <c r="B423" s="2" t="s">
        <v>157</v>
      </c>
      <c r="C423" s="114"/>
      <c r="D423" s="93">
        <v>0.36</v>
      </c>
      <c r="E423" s="13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13">
        <v>0.36</v>
      </c>
    </row>
    <row r="424" spans="1:25">
      <c r="A424" s="118"/>
      <c r="B424" s="2" t="s">
        <v>158</v>
      </c>
      <c r="C424" s="114"/>
      <c r="D424" s="93">
        <v>0</v>
      </c>
      <c r="E424" s="180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13"/>
    </row>
    <row r="425" spans="1:25">
      <c r="A425" s="118"/>
      <c r="B425" s="2" t="s">
        <v>93</v>
      </c>
      <c r="C425" s="114"/>
      <c r="D425" s="95">
        <v>0</v>
      </c>
      <c r="E425" s="13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116"/>
    </row>
    <row r="426" spans="1:25">
      <c r="A426" s="118"/>
      <c r="B426" s="103" t="s">
        <v>159</v>
      </c>
      <c r="C426" s="114"/>
      <c r="D426" s="95">
        <v>0</v>
      </c>
      <c r="E426" s="13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16"/>
    </row>
    <row r="427" spans="1:25">
      <c r="B427" s="124"/>
      <c r="C427" s="102"/>
      <c r="D427" s="111"/>
    </row>
    <row r="428" spans="1:25">
      <c r="B428" s="128" t="s">
        <v>241</v>
      </c>
      <c r="Y428" s="112" t="s">
        <v>171</v>
      </c>
    </row>
    <row r="429" spans="1:25">
      <c r="A429" s="108" t="s">
        <v>54</v>
      </c>
      <c r="B429" s="100" t="s">
        <v>120</v>
      </c>
      <c r="C429" s="97" t="s">
        <v>121</v>
      </c>
      <c r="D429" s="98" t="s">
        <v>142</v>
      </c>
      <c r="E429" s="13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12">
        <v>1</v>
      </c>
    </row>
    <row r="430" spans="1:25">
      <c r="A430" s="118"/>
      <c r="B430" s="101" t="s">
        <v>143</v>
      </c>
      <c r="C430" s="90" t="s">
        <v>143</v>
      </c>
      <c r="D430" s="134" t="s">
        <v>145</v>
      </c>
      <c r="E430" s="13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12" t="s">
        <v>1</v>
      </c>
    </row>
    <row r="431" spans="1:25">
      <c r="A431" s="118"/>
      <c r="B431" s="101"/>
      <c r="C431" s="90"/>
      <c r="D431" s="91" t="s">
        <v>154</v>
      </c>
      <c r="E431" s="13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2">
        <v>2</v>
      </c>
    </row>
    <row r="432" spans="1:25">
      <c r="A432" s="118"/>
      <c r="B432" s="101"/>
      <c r="C432" s="90"/>
      <c r="D432" s="109"/>
      <c r="E432" s="13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2">
        <v>2</v>
      </c>
    </row>
    <row r="433" spans="1:25">
      <c r="A433" s="118"/>
      <c r="B433" s="100">
        <v>1</v>
      </c>
      <c r="C433" s="96">
        <v>1</v>
      </c>
      <c r="D433" s="104">
        <v>1.6</v>
      </c>
      <c r="E433" s="13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2">
        <v>1</v>
      </c>
    </row>
    <row r="434" spans="1:25">
      <c r="A434" s="118"/>
      <c r="B434" s="101">
        <v>1</v>
      </c>
      <c r="C434" s="90">
        <v>2</v>
      </c>
      <c r="D434" s="92">
        <v>1.7000000000000002</v>
      </c>
      <c r="E434" s="13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2">
        <v>7</v>
      </c>
    </row>
    <row r="435" spans="1:25">
      <c r="A435" s="118"/>
      <c r="B435" s="101">
        <v>1</v>
      </c>
      <c r="C435" s="90">
        <v>3</v>
      </c>
      <c r="D435" s="92">
        <v>1.5</v>
      </c>
      <c r="E435" s="13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2">
        <v>16</v>
      </c>
    </row>
    <row r="436" spans="1:25">
      <c r="A436" s="118"/>
      <c r="B436" s="101">
        <v>1</v>
      </c>
      <c r="C436" s="90">
        <v>4</v>
      </c>
      <c r="D436" s="92">
        <v>1.6</v>
      </c>
      <c r="E436" s="13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2">
        <v>1.6</v>
      </c>
    </row>
    <row r="437" spans="1:25">
      <c r="A437" s="118"/>
      <c r="B437" s="101">
        <v>1</v>
      </c>
      <c r="C437" s="90">
        <v>5</v>
      </c>
      <c r="D437" s="92">
        <v>1.6</v>
      </c>
      <c r="E437" s="13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3"/>
    </row>
    <row r="438" spans="1:25">
      <c r="A438" s="118"/>
      <c r="B438" s="101">
        <v>1</v>
      </c>
      <c r="C438" s="90">
        <v>6</v>
      </c>
      <c r="D438" s="92">
        <v>1.6</v>
      </c>
      <c r="E438" s="13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3"/>
    </row>
    <row r="439" spans="1:25">
      <c r="A439" s="118"/>
      <c r="B439" s="102" t="s">
        <v>156</v>
      </c>
      <c r="C439" s="94"/>
      <c r="D439" s="106">
        <v>1.5999999999999999</v>
      </c>
      <c r="E439" s="13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13"/>
    </row>
    <row r="440" spans="1:25">
      <c r="A440" s="118"/>
      <c r="B440" s="2" t="s">
        <v>157</v>
      </c>
      <c r="C440" s="114"/>
      <c r="D440" s="93">
        <v>1.6</v>
      </c>
      <c r="E440" s="13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13"/>
    </row>
    <row r="441" spans="1:25">
      <c r="A441" s="118"/>
      <c r="B441" s="2" t="s">
        <v>158</v>
      </c>
      <c r="C441" s="114"/>
      <c r="D441" s="93">
        <v>6.3245553203367652E-2</v>
      </c>
      <c r="E441" s="180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13"/>
    </row>
    <row r="442" spans="1:25">
      <c r="A442" s="118"/>
      <c r="B442" s="2" t="s">
        <v>93</v>
      </c>
      <c r="C442" s="114"/>
      <c r="D442" s="95">
        <v>3.9528470752104784E-2</v>
      </c>
      <c r="E442" s="13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116"/>
    </row>
    <row r="443" spans="1:25">
      <c r="A443" s="118"/>
      <c r="B443" s="103" t="s">
        <v>159</v>
      </c>
      <c r="C443" s="114"/>
      <c r="D443" s="95">
        <v>-1.1102230246251565E-16</v>
      </c>
      <c r="E443" s="13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116"/>
    </row>
    <row r="444" spans="1:25">
      <c r="B444" s="124"/>
      <c r="C444" s="102"/>
      <c r="D444" s="111"/>
    </row>
    <row r="445" spans="1:25">
      <c r="B445" s="128" t="s">
        <v>242</v>
      </c>
      <c r="Y445" s="112" t="s">
        <v>171</v>
      </c>
    </row>
    <row r="446" spans="1:25">
      <c r="A446" s="108" t="s">
        <v>55</v>
      </c>
      <c r="B446" s="100" t="s">
        <v>120</v>
      </c>
      <c r="C446" s="97" t="s">
        <v>121</v>
      </c>
      <c r="D446" s="98" t="s">
        <v>142</v>
      </c>
      <c r="E446" s="13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2">
        <v>1</v>
      </c>
    </row>
    <row r="447" spans="1:25">
      <c r="A447" s="118"/>
      <c r="B447" s="101" t="s">
        <v>143</v>
      </c>
      <c r="C447" s="90" t="s">
        <v>143</v>
      </c>
      <c r="D447" s="134" t="s">
        <v>145</v>
      </c>
      <c r="E447" s="13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2" t="s">
        <v>1</v>
      </c>
    </row>
    <row r="448" spans="1:25">
      <c r="A448" s="118"/>
      <c r="B448" s="101"/>
      <c r="C448" s="90"/>
      <c r="D448" s="91" t="s">
        <v>154</v>
      </c>
      <c r="E448" s="13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2">
        <v>3</v>
      </c>
    </row>
    <row r="449" spans="1:25">
      <c r="A449" s="118"/>
      <c r="B449" s="101"/>
      <c r="C449" s="90"/>
      <c r="D449" s="109"/>
      <c r="E449" s="13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2">
        <v>3</v>
      </c>
    </row>
    <row r="450" spans="1:25">
      <c r="A450" s="118"/>
      <c r="B450" s="100">
        <v>1</v>
      </c>
      <c r="C450" s="96">
        <v>1</v>
      </c>
      <c r="D450" s="171">
        <v>6.1399999999999996E-2</v>
      </c>
      <c r="E450" s="173"/>
      <c r="F450" s="174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5">
        <v>1</v>
      </c>
    </row>
    <row r="451" spans="1:25">
      <c r="A451" s="118"/>
      <c r="B451" s="101">
        <v>1</v>
      </c>
      <c r="C451" s="90">
        <v>2</v>
      </c>
      <c r="D451" s="177">
        <v>6.0800000000000007E-2</v>
      </c>
      <c r="E451" s="173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5">
        <v>8</v>
      </c>
    </row>
    <row r="452" spans="1:25">
      <c r="A452" s="118"/>
      <c r="B452" s="101">
        <v>1</v>
      </c>
      <c r="C452" s="90">
        <v>3</v>
      </c>
      <c r="D452" s="177">
        <v>5.8900000000000001E-2</v>
      </c>
      <c r="E452" s="173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5">
        <v>16</v>
      </c>
    </row>
    <row r="453" spans="1:25">
      <c r="A453" s="118"/>
      <c r="B453" s="101">
        <v>1</v>
      </c>
      <c r="C453" s="90">
        <v>4</v>
      </c>
      <c r="D453" s="177">
        <v>6.1300000000000007E-2</v>
      </c>
      <c r="E453" s="173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/>
      <c r="V453" s="174"/>
      <c r="W453" s="174"/>
      <c r="X453" s="174"/>
      <c r="Y453" s="175">
        <v>6.0416666666666702E-2</v>
      </c>
    </row>
    <row r="454" spans="1:25">
      <c r="A454" s="118"/>
      <c r="B454" s="101">
        <v>1</v>
      </c>
      <c r="C454" s="90">
        <v>5</v>
      </c>
      <c r="D454" s="177">
        <v>6.0499999999999998E-2</v>
      </c>
      <c r="E454" s="173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15"/>
    </row>
    <row r="455" spans="1:25">
      <c r="A455" s="118"/>
      <c r="B455" s="101">
        <v>1</v>
      </c>
      <c r="C455" s="90">
        <v>6</v>
      </c>
      <c r="D455" s="177">
        <v>5.9599999999999993E-2</v>
      </c>
      <c r="E455" s="173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15"/>
    </row>
    <row r="456" spans="1:25">
      <c r="A456" s="118"/>
      <c r="B456" s="102" t="s">
        <v>156</v>
      </c>
      <c r="C456" s="94"/>
      <c r="D456" s="179">
        <v>6.0416666666666667E-2</v>
      </c>
      <c r="E456" s="173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15"/>
    </row>
    <row r="457" spans="1:25">
      <c r="A457" s="118"/>
      <c r="B457" s="2" t="s">
        <v>157</v>
      </c>
      <c r="C457" s="114"/>
      <c r="D457" s="107">
        <v>6.0650000000000003E-2</v>
      </c>
      <c r="E457" s="173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15"/>
    </row>
    <row r="458" spans="1:25">
      <c r="A458" s="118"/>
      <c r="B458" s="2" t="s">
        <v>158</v>
      </c>
      <c r="C458" s="114"/>
      <c r="D458" s="107">
        <v>9.8674549234677037E-4</v>
      </c>
      <c r="E458" s="13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5"/>
    </row>
    <row r="459" spans="1:25">
      <c r="A459" s="118"/>
      <c r="B459" s="2" t="s">
        <v>93</v>
      </c>
      <c r="C459" s="114"/>
      <c r="D459" s="95">
        <v>1.6332339183670681E-2</v>
      </c>
      <c r="E459" s="13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16"/>
    </row>
    <row r="460" spans="1:25">
      <c r="A460" s="118"/>
      <c r="B460" s="103" t="s">
        <v>159</v>
      </c>
      <c r="C460" s="114"/>
      <c r="D460" s="95">
        <v>-5.5511151231257827E-16</v>
      </c>
      <c r="E460" s="13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16"/>
    </row>
    <row r="461" spans="1:25">
      <c r="B461" s="124"/>
      <c r="C461" s="102"/>
      <c r="D461" s="111"/>
    </row>
    <row r="462" spans="1:25">
      <c r="B462" s="128" t="s">
        <v>243</v>
      </c>
      <c r="Y462" s="112" t="s">
        <v>66</v>
      </c>
    </row>
    <row r="463" spans="1:25">
      <c r="A463" s="108" t="s">
        <v>26</v>
      </c>
      <c r="B463" s="100" t="s">
        <v>120</v>
      </c>
      <c r="C463" s="97" t="s">
        <v>121</v>
      </c>
      <c r="D463" s="98" t="s">
        <v>142</v>
      </c>
      <c r="E463" s="99" t="s">
        <v>142</v>
      </c>
      <c r="F463" s="99" t="s">
        <v>142</v>
      </c>
      <c r="G463" s="99" t="s">
        <v>142</v>
      </c>
      <c r="H463" s="99" t="s">
        <v>142</v>
      </c>
      <c r="I463" s="99" t="s">
        <v>142</v>
      </c>
      <c r="J463" s="99" t="s">
        <v>142</v>
      </c>
      <c r="K463" s="99" t="s">
        <v>142</v>
      </c>
      <c r="L463" s="99" t="s">
        <v>142</v>
      </c>
      <c r="M463" s="99" t="s">
        <v>142</v>
      </c>
      <c r="N463" s="99" t="s">
        <v>142</v>
      </c>
      <c r="O463" s="99" t="s">
        <v>142</v>
      </c>
      <c r="P463" s="99" t="s">
        <v>142</v>
      </c>
      <c r="Q463" s="99" t="s">
        <v>142</v>
      </c>
      <c r="R463" s="99" t="s">
        <v>142</v>
      </c>
      <c r="S463" s="99" t="s">
        <v>142</v>
      </c>
      <c r="T463" s="99" t="s">
        <v>142</v>
      </c>
      <c r="U463" s="99" t="s">
        <v>142</v>
      </c>
      <c r="V463" s="105" t="s">
        <v>142</v>
      </c>
      <c r="W463" s="143"/>
      <c r="X463" s="2"/>
      <c r="Y463" s="112">
        <v>1</v>
      </c>
    </row>
    <row r="464" spans="1:25">
      <c r="A464" s="118"/>
      <c r="B464" s="101" t="s">
        <v>143</v>
      </c>
      <c r="C464" s="90" t="s">
        <v>143</v>
      </c>
      <c r="D464" s="134" t="s">
        <v>146</v>
      </c>
      <c r="E464" s="135" t="s">
        <v>147</v>
      </c>
      <c r="F464" s="135" t="s">
        <v>148</v>
      </c>
      <c r="G464" s="135" t="s">
        <v>149</v>
      </c>
      <c r="H464" s="135" t="s">
        <v>144</v>
      </c>
      <c r="I464" s="135" t="s">
        <v>150</v>
      </c>
      <c r="J464" s="135" t="s">
        <v>151</v>
      </c>
      <c r="K464" s="135" t="s">
        <v>145</v>
      </c>
      <c r="L464" s="135" t="s">
        <v>152</v>
      </c>
      <c r="M464" s="135" t="s">
        <v>153</v>
      </c>
      <c r="N464" s="135" t="s">
        <v>161</v>
      </c>
      <c r="O464" s="135" t="s">
        <v>162</v>
      </c>
      <c r="P464" s="135" t="s">
        <v>163</v>
      </c>
      <c r="Q464" s="135" t="s">
        <v>164</v>
      </c>
      <c r="R464" s="135" t="s">
        <v>165</v>
      </c>
      <c r="S464" s="135" t="s">
        <v>166</v>
      </c>
      <c r="T464" s="135" t="s">
        <v>167</v>
      </c>
      <c r="U464" s="135" t="s">
        <v>168</v>
      </c>
      <c r="V464" s="138" t="s">
        <v>169</v>
      </c>
      <c r="W464" s="143"/>
      <c r="X464" s="2"/>
      <c r="Y464" s="112" t="s">
        <v>3</v>
      </c>
    </row>
    <row r="465" spans="1:25">
      <c r="A465" s="118"/>
      <c r="B465" s="101"/>
      <c r="C465" s="90"/>
      <c r="D465" s="91" t="s">
        <v>123</v>
      </c>
      <c r="E465" s="92" t="s">
        <v>123</v>
      </c>
      <c r="F465" s="92" t="s">
        <v>123</v>
      </c>
      <c r="G465" s="92" t="s">
        <v>123</v>
      </c>
      <c r="H465" s="92" t="s">
        <v>154</v>
      </c>
      <c r="I465" s="92" t="s">
        <v>123</v>
      </c>
      <c r="J465" s="92" t="s">
        <v>123</v>
      </c>
      <c r="K465" s="92" t="s">
        <v>154</v>
      </c>
      <c r="L465" s="92" t="s">
        <v>170</v>
      </c>
      <c r="M465" s="92" t="s">
        <v>123</v>
      </c>
      <c r="N465" s="92" t="s">
        <v>123</v>
      </c>
      <c r="O465" s="92" t="s">
        <v>123</v>
      </c>
      <c r="P465" s="92" t="s">
        <v>123</v>
      </c>
      <c r="Q465" s="92" t="s">
        <v>170</v>
      </c>
      <c r="R465" s="92" t="s">
        <v>123</v>
      </c>
      <c r="S465" s="92" t="s">
        <v>123</v>
      </c>
      <c r="T465" s="92" t="s">
        <v>123</v>
      </c>
      <c r="U465" s="92" t="s">
        <v>123</v>
      </c>
      <c r="V465" s="139" t="s">
        <v>170</v>
      </c>
      <c r="W465" s="143"/>
      <c r="X465" s="2"/>
      <c r="Y465" s="112">
        <v>0</v>
      </c>
    </row>
    <row r="466" spans="1:25">
      <c r="A466" s="118"/>
      <c r="B466" s="101"/>
      <c r="C466" s="90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40"/>
      <c r="W466" s="143"/>
      <c r="X466" s="2"/>
      <c r="Y466" s="112">
        <v>1</v>
      </c>
    </row>
    <row r="467" spans="1:25">
      <c r="A467" s="118"/>
      <c r="B467" s="100">
        <v>1</v>
      </c>
      <c r="C467" s="96">
        <v>1</v>
      </c>
      <c r="D467" s="199">
        <v>50.185116000000001</v>
      </c>
      <c r="E467" s="190">
        <v>61</v>
      </c>
      <c r="F467" s="198">
        <v>60.498800520235612</v>
      </c>
      <c r="G467" s="190">
        <v>58</v>
      </c>
      <c r="H467" s="198">
        <v>61</v>
      </c>
      <c r="I467" s="199">
        <v>36</v>
      </c>
      <c r="J467" s="208">
        <v>23</v>
      </c>
      <c r="K467" s="190">
        <v>59.2</v>
      </c>
      <c r="L467" s="190">
        <v>59</v>
      </c>
      <c r="M467" s="190">
        <v>59</v>
      </c>
      <c r="N467" s="190">
        <v>60</v>
      </c>
      <c r="O467" s="190">
        <v>60</v>
      </c>
      <c r="P467" s="190">
        <v>55</v>
      </c>
      <c r="Q467" s="190">
        <v>57</v>
      </c>
      <c r="R467" s="190">
        <v>60.3347430917579</v>
      </c>
      <c r="S467" s="190">
        <v>60</v>
      </c>
      <c r="T467" s="199">
        <v>50</v>
      </c>
      <c r="U467" s="200">
        <v>60</v>
      </c>
      <c r="V467" s="200">
        <v>57</v>
      </c>
      <c r="W467" s="201"/>
      <c r="X467" s="192"/>
      <c r="Y467" s="193">
        <v>1</v>
      </c>
    </row>
    <row r="468" spans="1:25">
      <c r="A468" s="118"/>
      <c r="B468" s="101">
        <v>1</v>
      </c>
      <c r="C468" s="90">
        <v>2</v>
      </c>
      <c r="D468" s="203">
        <v>50.631224000000003</v>
      </c>
      <c r="E468" s="194">
        <v>57</v>
      </c>
      <c r="F468" s="202">
        <v>62.139169041838421</v>
      </c>
      <c r="G468" s="194">
        <v>57</v>
      </c>
      <c r="H468" s="202">
        <v>63</v>
      </c>
      <c r="I468" s="203">
        <v>41</v>
      </c>
      <c r="J468" s="209">
        <v>22</v>
      </c>
      <c r="K468" s="194">
        <v>59.1</v>
      </c>
      <c r="L468" s="194">
        <v>58</v>
      </c>
      <c r="M468" s="194">
        <v>58</v>
      </c>
      <c r="N468" s="194">
        <v>58</v>
      </c>
      <c r="O468" s="194">
        <v>61</v>
      </c>
      <c r="P468" s="194">
        <v>57</v>
      </c>
      <c r="Q468" s="194">
        <v>62</v>
      </c>
      <c r="R468" s="194">
        <v>59.649334626197899</v>
      </c>
      <c r="S468" s="194">
        <v>60</v>
      </c>
      <c r="T468" s="203">
        <v>50</v>
      </c>
      <c r="U468" s="204">
        <v>60</v>
      </c>
      <c r="V468" s="205">
        <v>55</v>
      </c>
      <c r="W468" s="201"/>
      <c r="X468" s="192"/>
      <c r="Y468" s="193" t="e">
        <v>#N/A</v>
      </c>
    </row>
    <row r="469" spans="1:25">
      <c r="A469" s="118"/>
      <c r="B469" s="101">
        <v>1</v>
      </c>
      <c r="C469" s="90">
        <v>3</v>
      </c>
      <c r="D469" s="203">
        <v>51.366824000000001</v>
      </c>
      <c r="E469" s="194">
        <v>60</v>
      </c>
      <c r="F469" s="202">
        <v>62.021423415331164</v>
      </c>
      <c r="G469" s="194">
        <v>56</v>
      </c>
      <c r="H469" s="202">
        <v>64</v>
      </c>
      <c r="I469" s="203">
        <v>39</v>
      </c>
      <c r="J469" s="209">
        <v>53</v>
      </c>
      <c r="K469" s="202">
        <v>57.6</v>
      </c>
      <c r="L469" s="197">
        <v>58</v>
      </c>
      <c r="M469" s="197">
        <v>59</v>
      </c>
      <c r="N469" s="197">
        <v>58</v>
      </c>
      <c r="O469" s="197">
        <v>57</v>
      </c>
      <c r="P469" s="197">
        <v>55</v>
      </c>
      <c r="Q469" s="197">
        <v>59</v>
      </c>
      <c r="R469" s="197">
        <v>60.167844441357801</v>
      </c>
      <c r="S469" s="197">
        <v>60</v>
      </c>
      <c r="T469" s="203">
        <v>50</v>
      </c>
      <c r="U469" s="204">
        <v>60</v>
      </c>
      <c r="V469" s="205">
        <v>54</v>
      </c>
      <c r="W469" s="201"/>
      <c r="X469" s="192"/>
      <c r="Y469" s="193">
        <v>16</v>
      </c>
    </row>
    <row r="470" spans="1:25">
      <c r="A470" s="118"/>
      <c r="B470" s="101">
        <v>1</v>
      </c>
      <c r="C470" s="90">
        <v>4</v>
      </c>
      <c r="D470" s="203">
        <v>51.171337999999999</v>
      </c>
      <c r="E470" s="194">
        <v>62</v>
      </c>
      <c r="F470" s="202">
        <v>61.286837254561306</v>
      </c>
      <c r="G470" s="194">
        <v>55</v>
      </c>
      <c r="H470" s="202">
        <v>61.500000000000007</v>
      </c>
      <c r="I470" s="203">
        <v>37</v>
      </c>
      <c r="J470" s="209">
        <v>42</v>
      </c>
      <c r="K470" s="202">
        <v>59.1</v>
      </c>
      <c r="L470" s="197">
        <v>58</v>
      </c>
      <c r="M470" s="197">
        <v>59</v>
      </c>
      <c r="N470" s="197">
        <v>57</v>
      </c>
      <c r="O470" s="197">
        <v>59</v>
      </c>
      <c r="P470" s="197">
        <v>61</v>
      </c>
      <c r="Q470" s="197">
        <v>58</v>
      </c>
      <c r="R470" s="197">
        <v>58.797671177317802</v>
      </c>
      <c r="S470" s="197">
        <v>60</v>
      </c>
      <c r="T470" s="203">
        <v>50</v>
      </c>
      <c r="U470" s="204">
        <v>60</v>
      </c>
      <c r="V470" s="205">
        <v>54</v>
      </c>
      <c r="W470" s="201"/>
      <c r="X470" s="192"/>
      <c r="Y470" s="193">
        <v>59.194580860529406</v>
      </c>
    </row>
    <row r="471" spans="1:25">
      <c r="A471" s="118"/>
      <c r="B471" s="101">
        <v>1</v>
      </c>
      <c r="C471" s="90">
        <v>5</v>
      </c>
      <c r="D471" s="203">
        <v>52.114503999999997</v>
      </c>
      <c r="E471" s="194">
        <v>60</v>
      </c>
      <c r="F471" s="194">
        <v>62.732409035834955</v>
      </c>
      <c r="G471" s="194">
        <v>56</v>
      </c>
      <c r="H471" s="194">
        <v>62.5</v>
      </c>
      <c r="I471" s="203">
        <v>32</v>
      </c>
      <c r="J471" s="203">
        <v>28</v>
      </c>
      <c r="K471" s="194">
        <v>58.9</v>
      </c>
      <c r="L471" s="194">
        <v>59</v>
      </c>
      <c r="M471" s="194">
        <v>60</v>
      </c>
      <c r="N471" s="194">
        <v>58</v>
      </c>
      <c r="O471" s="194">
        <v>59</v>
      </c>
      <c r="P471" s="194">
        <v>60</v>
      </c>
      <c r="Q471" s="194">
        <v>62</v>
      </c>
      <c r="R471" s="194">
        <v>60.658655160894803</v>
      </c>
      <c r="S471" s="194">
        <v>60</v>
      </c>
      <c r="T471" s="203">
        <v>50</v>
      </c>
      <c r="U471" s="204">
        <v>60</v>
      </c>
      <c r="V471" s="210">
        <v>66</v>
      </c>
      <c r="W471" s="201"/>
      <c r="X471" s="192"/>
      <c r="Y471" s="195"/>
    </row>
    <row r="472" spans="1:25">
      <c r="A472" s="118"/>
      <c r="B472" s="101">
        <v>1</v>
      </c>
      <c r="C472" s="90">
        <v>6</v>
      </c>
      <c r="D472" s="203">
        <v>51.813350999999997</v>
      </c>
      <c r="E472" s="194">
        <v>58</v>
      </c>
      <c r="F472" s="194">
        <v>61.37479429317451</v>
      </c>
      <c r="G472" s="194">
        <v>58</v>
      </c>
      <c r="H472" s="194">
        <v>62.5</v>
      </c>
      <c r="I472" s="203">
        <v>39</v>
      </c>
      <c r="J472" s="203">
        <v>25</v>
      </c>
      <c r="K472" s="194">
        <v>60.5</v>
      </c>
      <c r="L472" s="194">
        <v>58</v>
      </c>
      <c r="M472" s="194">
        <v>59</v>
      </c>
      <c r="N472" s="194">
        <v>58</v>
      </c>
      <c r="O472" s="194">
        <v>59</v>
      </c>
      <c r="P472" s="194">
        <v>57</v>
      </c>
      <c r="Q472" s="194">
        <v>65</v>
      </c>
      <c r="R472" s="194">
        <v>61.350595389144303</v>
      </c>
      <c r="S472" s="194">
        <v>60</v>
      </c>
      <c r="T472" s="203">
        <v>50</v>
      </c>
      <c r="U472" s="204">
        <v>60</v>
      </c>
      <c r="V472" s="205">
        <v>58</v>
      </c>
      <c r="W472" s="201"/>
      <c r="X472" s="192"/>
      <c r="Y472" s="195"/>
    </row>
    <row r="473" spans="1:25">
      <c r="A473" s="118"/>
      <c r="B473" s="102" t="s">
        <v>156</v>
      </c>
      <c r="C473" s="94"/>
      <c r="D473" s="196">
        <v>51.213726166666667</v>
      </c>
      <c r="E473" s="196">
        <v>59.666666666666664</v>
      </c>
      <c r="F473" s="196">
        <v>61.675572260162653</v>
      </c>
      <c r="G473" s="196">
        <v>56.666666666666664</v>
      </c>
      <c r="H473" s="196">
        <v>62.416666666666664</v>
      </c>
      <c r="I473" s="196">
        <v>37.333333333333336</v>
      </c>
      <c r="J473" s="196">
        <v>32.166666666666664</v>
      </c>
      <c r="K473" s="196">
        <v>59.066666666666663</v>
      </c>
      <c r="L473" s="196">
        <v>58.333333333333336</v>
      </c>
      <c r="M473" s="196">
        <v>59</v>
      </c>
      <c r="N473" s="196">
        <v>58.166666666666664</v>
      </c>
      <c r="O473" s="196">
        <v>59.166666666666664</v>
      </c>
      <c r="P473" s="196">
        <v>57.5</v>
      </c>
      <c r="Q473" s="196">
        <v>60.5</v>
      </c>
      <c r="R473" s="196">
        <v>60.159807314445082</v>
      </c>
      <c r="S473" s="196">
        <v>60</v>
      </c>
      <c r="T473" s="196">
        <v>50</v>
      </c>
      <c r="U473" s="196">
        <v>60</v>
      </c>
      <c r="V473" s="211">
        <v>57.333333333333336</v>
      </c>
      <c r="W473" s="201"/>
      <c r="X473" s="192"/>
      <c r="Y473" s="195"/>
    </row>
    <row r="474" spans="1:25">
      <c r="A474" s="118"/>
      <c r="B474" s="2" t="s">
        <v>157</v>
      </c>
      <c r="C474" s="114"/>
      <c r="D474" s="197">
        <v>51.269081</v>
      </c>
      <c r="E474" s="197">
        <v>60</v>
      </c>
      <c r="F474" s="197">
        <v>61.698108854252837</v>
      </c>
      <c r="G474" s="197">
        <v>56.5</v>
      </c>
      <c r="H474" s="197">
        <v>62.5</v>
      </c>
      <c r="I474" s="197">
        <v>38</v>
      </c>
      <c r="J474" s="197">
        <v>26.5</v>
      </c>
      <c r="K474" s="197">
        <v>59.1</v>
      </c>
      <c r="L474" s="197">
        <v>58</v>
      </c>
      <c r="M474" s="197">
        <v>59</v>
      </c>
      <c r="N474" s="197">
        <v>58</v>
      </c>
      <c r="O474" s="197">
        <v>59</v>
      </c>
      <c r="P474" s="197">
        <v>57</v>
      </c>
      <c r="Q474" s="197">
        <v>60.5</v>
      </c>
      <c r="R474" s="197">
        <v>60.251293766557851</v>
      </c>
      <c r="S474" s="197">
        <v>60</v>
      </c>
      <c r="T474" s="197">
        <v>50</v>
      </c>
      <c r="U474" s="197">
        <v>60</v>
      </c>
      <c r="V474" s="207">
        <v>56</v>
      </c>
      <c r="W474" s="201"/>
      <c r="X474" s="192"/>
      <c r="Y474" s="195"/>
    </row>
    <row r="475" spans="1:25">
      <c r="A475" s="118"/>
      <c r="B475" s="2" t="s">
        <v>158</v>
      </c>
      <c r="C475" s="114"/>
      <c r="D475" s="189">
        <v>0.72021302378682639</v>
      </c>
      <c r="E475" s="189">
        <v>1.8618986725025255</v>
      </c>
      <c r="F475" s="189">
        <v>0.78457797392244777</v>
      </c>
      <c r="G475" s="189">
        <v>1.2110601416389966</v>
      </c>
      <c r="H475" s="189">
        <v>1.0684880283216391</v>
      </c>
      <c r="I475" s="189">
        <v>3.1411250638372659</v>
      </c>
      <c r="J475" s="189">
        <v>12.544587146122691</v>
      </c>
      <c r="K475" s="189">
        <v>0.92231592562780029</v>
      </c>
      <c r="L475" s="189">
        <v>0.51639777949432231</v>
      </c>
      <c r="M475" s="189">
        <v>0.63245553203367588</v>
      </c>
      <c r="N475" s="189">
        <v>0.9831920802501749</v>
      </c>
      <c r="O475" s="189">
        <v>1.3291601358251257</v>
      </c>
      <c r="P475" s="189">
        <v>2.5099800796022267</v>
      </c>
      <c r="Q475" s="189">
        <v>3.0166206257996713</v>
      </c>
      <c r="R475" s="189">
        <v>0.87332579898463836</v>
      </c>
      <c r="S475" s="189">
        <v>0</v>
      </c>
      <c r="T475" s="189">
        <v>0</v>
      </c>
      <c r="U475" s="189">
        <v>0</v>
      </c>
      <c r="V475" s="212">
        <v>4.5460605656619517</v>
      </c>
      <c r="W475" s="213"/>
      <c r="X475" s="184"/>
      <c r="Y475" s="187"/>
    </row>
    <row r="476" spans="1:25">
      <c r="A476" s="118"/>
      <c r="B476" s="2" t="s">
        <v>93</v>
      </c>
      <c r="C476" s="114"/>
      <c r="D476" s="95">
        <v>1.4062890511871979E-2</v>
      </c>
      <c r="E476" s="95">
        <v>3.1205005684399871E-2</v>
      </c>
      <c r="F476" s="95">
        <v>1.2721048952945357E-2</v>
      </c>
      <c r="G476" s="95">
        <v>2.1371649558335235E-2</v>
      </c>
      <c r="H476" s="95">
        <v>1.711863329754295E-2</v>
      </c>
      <c r="I476" s="95">
        <v>8.4137278495641038E-2</v>
      </c>
      <c r="J476" s="95">
        <v>0.38998716516443599</v>
      </c>
      <c r="K476" s="95">
        <v>1.5614829440651248E-2</v>
      </c>
      <c r="L476" s="95">
        <v>8.852533362759811E-3</v>
      </c>
      <c r="M476" s="95">
        <v>1.0719585288706372E-2</v>
      </c>
      <c r="N476" s="95">
        <v>1.6903015706306732E-2</v>
      </c>
      <c r="O476" s="95">
        <v>2.2464678351973955E-2</v>
      </c>
      <c r="P476" s="95">
        <v>4.3651827471343073E-2</v>
      </c>
      <c r="Q476" s="95">
        <v>4.9861497947102006E-2</v>
      </c>
      <c r="R476" s="95">
        <v>1.4516765228650299E-2</v>
      </c>
      <c r="S476" s="95">
        <v>0</v>
      </c>
      <c r="T476" s="95">
        <v>0</v>
      </c>
      <c r="U476" s="95">
        <v>0</v>
      </c>
      <c r="V476" s="142">
        <v>7.9291754052243341E-2</v>
      </c>
      <c r="W476" s="143"/>
      <c r="X476" s="2"/>
      <c r="Y476" s="116"/>
    </row>
    <row r="477" spans="1:25">
      <c r="A477" s="118"/>
      <c r="B477" s="103" t="s">
        <v>159</v>
      </c>
      <c r="C477" s="114"/>
      <c r="D477" s="95">
        <v>-0.13482407642460947</v>
      </c>
      <c r="E477" s="95">
        <v>7.9751524425784037E-3</v>
      </c>
      <c r="F477" s="95">
        <v>4.1912475155095885E-2</v>
      </c>
      <c r="G477" s="95">
        <v>-4.2705162484702019E-2</v>
      </c>
      <c r="H477" s="95">
        <v>5.443210779258556E-2</v>
      </c>
      <c r="I477" s="95">
        <v>-0.36931163646050946</v>
      </c>
      <c r="J477" s="95">
        <v>-0.4565944010574926</v>
      </c>
      <c r="K477" s="95">
        <v>-2.1609105428777031E-3</v>
      </c>
      <c r="L477" s="95">
        <v>-1.4549431969546167E-2</v>
      </c>
      <c r="M477" s="95">
        <v>-3.2871397634838262E-3</v>
      </c>
      <c r="N477" s="95">
        <v>-1.7365005021061752E-2</v>
      </c>
      <c r="O477" s="95">
        <v>-4.7156671196835198E-4</v>
      </c>
      <c r="P477" s="95">
        <v>-2.8627297227124093E-2</v>
      </c>
      <c r="Q477" s="95">
        <v>2.205301770015633E-2</v>
      </c>
      <c r="R477" s="95">
        <v>1.6305993553529463E-2</v>
      </c>
      <c r="S477" s="95">
        <v>1.3606298545609574E-2</v>
      </c>
      <c r="T477" s="95">
        <v>-0.15532808454532532</v>
      </c>
      <c r="U477" s="95">
        <v>1.3606298545609574E-2</v>
      </c>
      <c r="V477" s="142">
        <v>-3.1442870278639679E-2</v>
      </c>
      <c r="W477" s="143"/>
      <c r="X477" s="2"/>
      <c r="Y477" s="116"/>
    </row>
    <row r="478" spans="1:25">
      <c r="B478" s="124"/>
      <c r="C478" s="102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</row>
    <row r="479" spans="1:25">
      <c r="B479" s="128" t="s">
        <v>244</v>
      </c>
      <c r="Y479" s="112" t="s">
        <v>171</v>
      </c>
    </row>
    <row r="480" spans="1:25">
      <c r="A480" s="108" t="s">
        <v>56</v>
      </c>
      <c r="B480" s="100" t="s">
        <v>120</v>
      </c>
      <c r="C480" s="97" t="s">
        <v>121</v>
      </c>
      <c r="D480" s="98" t="s">
        <v>142</v>
      </c>
      <c r="E480" s="13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2">
        <v>1</v>
      </c>
    </row>
    <row r="481" spans="1:25">
      <c r="A481" s="118"/>
      <c r="B481" s="101" t="s">
        <v>143</v>
      </c>
      <c r="C481" s="90" t="s">
        <v>143</v>
      </c>
      <c r="D481" s="134" t="s">
        <v>145</v>
      </c>
      <c r="E481" s="13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12" t="s">
        <v>1</v>
      </c>
    </row>
    <row r="482" spans="1:25">
      <c r="A482" s="118"/>
      <c r="B482" s="101"/>
      <c r="C482" s="90"/>
      <c r="D482" s="91" t="s">
        <v>154</v>
      </c>
      <c r="E482" s="13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12">
        <v>3</v>
      </c>
    </row>
    <row r="483" spans="1:25">
      <c r="A483" s="118"/>
      <c r="B483" s="101"/>
      <c r="C483" s="90"/>
      <c r="D483" s="109"/>
      <c r="E483" s="13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2">
        <v>3</v>
      </c>
    </row>
    <row r="484" spans="1:25">
      <c r="A484" s="118"/>
      <c r="B484" s="100">
        <v>1</v>
      </c>
      <c r="C484" s="96">
        <v>1</v>
      </c>
      <c r="D484" s="171">
        <v>0.25</v>
      </c>
      <c r="E484" s="173"/>
      <c r="F484" s="174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4"/>
      <c r="U484" s="174"/>
      <c r="V484" s="174"/>
      <c r="W484" s="174"/>
      <c r="X484" s="174"/>
      <c r="Y484" s="175">
        <v>1</v>
      </c>
    </row>
    <row r="485" spans="1:25">
      <c r="A485" s="118"/>
      <c r="B485" s="101">
        <v>1</v>
      </c>
      <c r="C485" s="90">
        <v>2</v>
      </c>
      <c r="D485" s="177">
        <v>0.24</v>
      </c>
      <c r="E485" s="173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/>
      <c r="V485" s="174"/>
      <c r="W485" s="174"/>
      <c r="X485" s="174"/>
      <c r="Y485" s="175">
        <v>9</v>
      </c>
    </row>
    <row r="486" spans="1:25">
      <c r="A486" s="118"/>
      <c r="B486" s="101">
        <v>1</v>
      </c>
      <c r="C486" s="90">
        <v>3</v>
      </c>
      <c r="D486" s="177">
        <v>0.24</v>
      </c>
      <c r="E486" s="173"/>
      <c r="F486" s="174"/>
      <c r="G486" s="174"/>
      <c r="H486" s="174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4"/>
      <c r="U486" s="174"/>
      <c r="V486" s="174"/>
      <c r="W486" s="174"/>
      <c r="X486" s="174"/>
      <c r="Y486" s="175">
        <v>16</v>
      </c>
    </row>
    <row r="487" spans="1:25">
      <c r="A487" s="118"/>
      <c r="B487" s="101">
        <v>1</v>
      </c>
      <c r="C487" s="90">
        <v>4</v>
      </c>
      <c r="D487" s="177">
        <v>0.22999999999999998</v>
      </c>
      <c r="E487" s="173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/>
      <c r="V487" s="174"/>
      <c r="W487" s="174"/>
      <c r="X487" s="174"/>
      <c r="Y487" s="175">
        <v>0.23833333333333301</v>
      </c>
    </row>
    <row r="488" spans="1:25">
      <c r="A488" s="118"/>
      <c r="B488" s="101">
        <v>1</v>
      </c>
      <c r="C488" s="90">
        <v>5</v>
      </c>
      <c r="D488" s="177">
        <v>0.22999999999999998</v>
      </c>
      <c r="E488" s="173"/>
      <c r="F488" s="174"/>
      <c r="G488" s="174"/>
      <c r="H488" s="174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4"/>
      <c r="U488" s="174"/>
      <c r="V488" s="174"/>
      <c r="W488" s="174"/>
      <c r="X488" s="174"/>
      <c r="Y488" s="115"/>
    </row>
    <row r="489" spans="1:25">
      <c r="A489" s="118"/>
      <c r="B489" s="101">
        <v>1</v>
      </c>
      <c r="C489" s="90">
        <v>6</v>
      </c>
      <c r="D489" s="177">
        <v>0.24</v>
      </c>
      <c r="E489" s="173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/>
      <c r="V489" s="174"/>
      <c r="W489" s="174"/>
      <c r="X489" s="174"/>
      <c r="Y489" s="115"/>
    </row>
    <row r="490" spans="1:25">
      <c r="A490" s="118"/>
      <c r="B490" s="102" t="s">
        <v>156</v>
      </c>
      <c r="C490" s="94"/>
      <c r="D490" s="179">
        <v>0.23833333333333331</v>
      </c>
      <c r="E490" s="173"/>
      <c r="F490" s="174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4"/>
      <c r="U490" s="174"/>
      <c r="V490" s="174"/>
      <c r="W490" s="174"/>
      <c r="X490" s="174"/>
      <c r="Y490" s="115"/>
    </row>
    <row r="491" spans="1:25">
      <c r="A491" s="118"/>
      <c r="B491" s="2" t="s">
        <v>157</v>
      </c>
      <c r="C491" s="114"/>
      <c r="D491" s="107">
        <v>0.24</v>
      </c>
      <c r="E491" s="173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/>
      <c r="V491" s="174"/>
      <c r="W491" s="174"/>
      <c r="X491" s="174"/>
      <c r="Y491" s="115"/>
    </row>
    <row r="492" spans="1:25">
      <c r="A492" s="118"/>
      <c r="B492" s="2" t="s">
        <v>158</v>
      </c>
      <c r="C492" s="114"/>
      <c r="D492" s="107">
        <v>7.5277265270908165E-3</v>
      </c>
      <c r="E492" s="13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15"/>
    </row>
    <row r="493" spans="1:25">
      <c r="A493" s="118"/>
      <c r="B493" s="2" t="s">
        <v>93</v>
      </c>
      <c r="C493" s="114"/>
      <c r="D493" s="95">
        <v>3.1584866547234199E-2</v>
      </c>
      <c r="E493" s="13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16"/>
    </row>
    <row r="494" spans="1:25">
      <c r="A494" s="118"/>
      <c r="B494" s="103" t="s">
        <v>159</v>
      </c>
      <c r="C494" s="114"/>
      <c r="D494" s="95">
        <v>1.3322676295501878E-15</v>
      </c>
      <c r="E494" s="13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116"/>
    </row>
    <row r="495" spans="1:25">
      <c r="B495" s="124"/>
      <c r="C495" s="102"/>
      <c r="D495" s="111"/>
    </row>
    <row r="496" spans="1:25">
      <c r="B496" s="128" t="s">
        <v>245</v>
      </c>
      <c r="Y496" s="112" t="s">
        <v>171</v>
      </c>
    </row>
    <row r="497" spans="1:25">
      <c r="A497" s="108" t="s">
        <v>29</v>
      </c>
      <c r="B497" s="100" t="s">
        <v>120</v>
      </c>
      <c r="C497" s="97" t="s">
        <v>121</v>
      </c>
      <c r="D497" s="98" t="s">
        <v>142</v>
      </c>
      <c r="E497" s="99" t="s">
        <v>142</v>
      </c>
      <c r="F497" s="13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2">
        <v>1</v>
      </c>
    </row>
    <row r="498" spans="1:25">
      <c r="A498" s="118"/>
      <c r="B498" s="101" t="s">
        <v>143</v>
      </c>
      <c r="C498" s="90" t="s">
        <v>143</v>
      </c>
      <c r="D498" s="134" t="s">
        <v>144</v>
      </c>
      <c r="E498" s="135" t="s">
        <v>145</v>
      </c>
      <c r="F498" s="13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2" t="s">
        <v>3</v>
      </c>
    </row>
    <row r="499" spans="1:25">
      <c r="A499" s="118"/>
      <c r="B499" s="101"/>
      <c r="C499" s="90"/>
      <c r="D499" s="91" t="s">
        <v>154</v>
      </c>
      <c r="E499" s="92" t="s">
        <v>154</v>
      </c>
      <c r="F499" s="13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2">
        <v>1</v>
      </c>
    </row>
    <row r="500" spans="1:25">
      <c r="A500" s="118"/>
      <c r="B500" s="101"/>
      <c r="C500" s="90"/>
      <c r="D500" s="109"/>
      <c r="E500" s="109"/>
      <c r="F500" s="13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112">
        <v>1</v>
      </c>
    </row>
    <row r="501" spans="1:25">
      <c r="A501" s="118"/>
      <c r="B501" s="100">
        <v>1</v>
      </c>
      <c r="C501" s="96">
        <v>1</v>
      </c>
      <c r="D501" s="182"/>
      <c r="E501" s="182">
        <v>20.6</v>
      </c>
      <c r="F501" s="183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5">
        <v>1</v>
      </c>
    </row>
    <row r="502" spans="1:25">
      <c r="A502" s="118"/>
      <c r="B502" s="101">
        <v>1</v>
      </c>
      <c r="C502" s="90">
        <v>2</v>
      </c>
      <c r="D502" s="186">
        <v>18</v>
      </c>
      <c r="E502" s="186">
        <v>20.2</v>
      </c>
      <c r="F502" s="183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5">
        <v>10</v>
      </c>
    </row>
    <row r="503" spans="1:25">
      <c r="A503" s="118"/>
      <c r="B503" s="101">
        <v>1</v>
      </c>
      <c r="C503" s="90">
        <v>3</v>
      </c>
      <c r="D503" s="186"/>
      <c r="E503" s="186">
        <v>19.3</v>
      </c>
      <c r="F503" s="183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5">
        <v>16</v>
      </c>
    </row>
    <row r="504" spans="1:25">
      <c r="A504" s="118"/>
      <c r="B504" s="101">
        <v>1</v>
      </c>
      <c r="C504" s="90">
        <v>4</v>
      </c>
      <c r="D504" s="186"/>
      <c r="E504" s="186">
        <v>20.100000000000001</v>
      </c>
      <c r="F504" s="183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5">
        <v>19.324999999999999</v>
      </c>
    </row>
    <row r="505" spans="1:25">
      <c r="A505" s="118"/>
      <c r="B505" s="101">
        <v>1</v>
      </c>
      <c r="C505" s="90">
        <v>5</v>
      </c>
      <c r="D505" s="186">
        <v>19</v>
      </c>
      <c r="E505" s="186">
        <v>20.2</v>
      </c>
      <c r="F505" s="183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7"/>
    </row>
    <row r="506" spans="1:25">
      <c r="A506" s="118"/>
      <c r="B506" s="101">
        <v>1</v>
      </c>
      <c r="C506" s="90">
        <v>6</v>
      </c>
      <c r="D506" s="186"/>
      <c r="E506" s="186">
        <v>20.5</v>
      </c>
      <c r="F506" s="183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7"/>
    </row>
    <row r="507" spans="1:25">
      <c r="A507" s="118"/>
      <c r="B507" s="102" t="s">
        <v>156</v>
      </c>
      <c r="C507" s="94"/>
      <c r="D507" s="188">
        <v>18.5</v>
      </c>
      <c r="E507" s="188">
        <v>20.149999999999999</v>
      </c>
      <c r="F507" s="183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7"/>
    </row>
    <row r="508" spans="1:25">
      <c r="A508" s="118"/>
      <c r="B508" s="2" t="s">
        <v>157</v>
      </c>
      <c r="C508" s="114"/>
      <c r="D508" s="189">
        <v>18.5</v>
      </c>
      <c r="E508" s="189">
        <v>20.2</v>
      </c>
      <c r="F508" s="183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7"/>
    </row>
    <row r="509" spans="1:25">
      <c r="A509" s="118"/>
      <c r="B509" s="2" t="s">
        <v>158</v>
      </c>
      <c r="C509" s="114"/>
      <c r="D509" s="189">
        <v>0.70710678118654757</v>
      </c>
      <c r="E509" s="189">
        <v>0.45934736311423402</v>
      </c>
      <c r="F509" s="183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7"/>
    </row>
    <row r="510" spans="1:25">
      <c r="A510" s="118"/>
      <c r="B510" s="2" t="s">
        <v>93</v>
      </c>
      <c r="C510" s="114"/>
      <c r="D510" s="95">
        <v>3.8221988172245813E-2</v>
      </c>
      <c r="E510" s="95">
        <v>2.2796395191773403E-2</v>
      </c>
      <c r="F510" s="13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16"/>
    </row>
    <row r="511" spans="1:25">
      <c r="A511" s="118"/>
      <c r="B511" s="103" t="s">
        <v>159</v>
      </c>
      <c r="C511" s="114"/>
      <c r="D511" s="95">
        <v>-4.2690815006468319E-2</v>
      </c>
      <c r="E511" s="95">
        <v>4.2690815006468208E-2</v>
      </c>
      <c r="F511" s="13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16"/>
    </row>
    <row r="512" spans="1:25">
      <c r="B512" s="124"/>
      <c r="C512" s="102"/>
      <c r="D512" s="111"/>
      <c r="E512" s="111"/>
    </row>
    <row r="513" spans="1:25">
      <c r="B513" s="128" t="s">
        <v>246</v>
      </c>
      <c r="Y513" s="112" t="s">
        <v>171</v>
      </c>
    </row>
    <row r="514" spans="1:25">
      <c r="A514" s="108" t="s">
        <v>31</v>
      </c>
      <c r="B514" s="100" t="s">
        <v>120</v>
      </c>
      <c r="C514" s="97" t="s">
        <v>121</v>
      </c>
      <c r="D514" s="98" t="s">
        <v>142</v>
      </c>
      <c r="E514" s="13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2">
        <v>1</v>
      </c>
    </row>
    <row r="515" spans="1:25">
      <c r="A515" s="118"/>
      <c r="B515" s="101" t="s">
        <v>143</v>
      </c>
      <c r="C515" s="90" t="s">
        <v>143</v>
      </c>
      <c r="D515" s="134" t="s">
        <v>144</v>
      </c>
      <c r="E515" s="13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2" t="s">
        <v>3</v>
      </c>
    </row>
    <row r="516" spans="1:25">
      <c r="A516" s="118"/>
      <c r="B516" s="101"/>
      <c r="C516" s="90"/>
      <c r="D516" s="91" t="s">
        <v>154</v>
      </c>
      <c r="E516" s="13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2">
        <v>1</v>
      </c>
    </row>
    <row r="517" spans="1:25">
      <c r="A517" s="118"/>
      <c r="B517" s="101"/>
      <c r="C517" s="90"/>
      <c r="D517" s="109"/>
      <c r="E517" s="13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12">
        <v>1</v>
      </c>
    </row>
    <row r="518" spans="1:25">
      <c r="A518" s="118"/>
      <c r="B518" s="100">
        <v>1</v>
      </c>
      <c r="C518" s="96">
        <v>1</v>
      </c>
      <c r="D518" s="182">
        <v>31.7</v>
      </c>
      <c r="E518" s="183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5">
        <v>1</v>
      </c>
    </row>
    <row r="519" spans="1:25">
      <c r="A519" s="118"/>
      <c r="B519" s="101">
        <v>1</v>
      </c>
      <c r="C519" s="90">
        <v>2</v>
      </c>
      <c r="D519" s="186">
        <v>31.3</v>
      </c>
      <c r="E519" s="183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5">
        <v>11</v>
      </c>
    </row>
    <row r="520" spans="1:25">
      <c r="A520" s="118"/>
      <c r="B520" s="102" t="s">
        <v>156</v>
      </c>
      <c r="C520" s="94"/>
      <c r="D520" s="188">
        <v>31.5</v>
      </c>
      <c r="E520" s="183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7"/>
    </row>
    <row r="521" spans="1:25">
      <c r="A521" s="118"/>
      <c r="B521" s="2" t="s">
        <v>157</v>
      </c>
      <c r="C521" s="114"/>
      <c r="D521" s="189">
        <v>31.5</v>
      </c>
      <c r="E521" s="183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7">
        <v>31.5</v>
      </c>
    </row>
    <row r="522" spans="1:25">
      <c r="A522" s="118"/>
      <c r="B522" s="2" t="s">
        <v>158</v>
      </c>
      <c r="C522" s="114"/>
      <c r="D522" s="189">
        <v>0.28284271247461801</v>
      </c>
      <c r="E522" s="183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7"/>
    </row>
    <row r="523" spans="1:25">
      <c r="A523" s="118"/>
      <c r="B523" s="2" t="s">
        <v>93</v>
      </c>
      <c r="C523" s="114"/>
      <c r="D523" s="95">
        <v>8.9791337293529533E-3</v>
      </c>
      <c r="E523" s="13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6"/>
    </row>
    <row r="524" spans="1:25">
      <c r="A524" s="118"/>
      <c r="B524" s="103" t="s">
        <v>159</v>
      </c>
      <c r="C524" s="114"/>
      <c r="D524" s="95">
        <v>0</v>
      </c>
      <c r="E524" s="13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16"/>
    </row>
    <row r="525" spans="1:25">
      <c r="B525" s="124"/>
      <c r="C525" s="102"/>
      <c r="D525" s="111"/>
    </row>
    <row r="526" spans="1:25">
      <c r="B526" s="128" t="s">
        <v>247</v>
      </c>
      <c r="Y526" s="112" t="s">
        <v>171</v>
      </c>
    </row>
    <row r="527" spans="1:25">
      <c r="A527" s="108" t="s">
        <v>34</v>
      </c>
      <c r="B527" s="100" t="s">
        <v>120</v>
      </c>
      <c r="C527" s="97" t="s">
        <v>121</v>
      </c>
      <c r="D527" s="98" t="s">
        <v>142</v>
      </c>
      <c r="E527" s="99" t="s">
        <v>142</v>
      </c>
      <c r="F527" s="13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12">
        <v>1</v>
      </c>
    </row>
    <row r="528" spans="1:25">
      <c r="A528" s="118"/>
      <c r="B528" s="101" t="s">
        <v>143</v>
      </c>
      <c r="C528" s="90" t="s">
        <v>143</v>
      </c>
      <c r="D528" s="134" t="s">
        <v>144</v>
      </c>
      <c r="E528" s="135" t="s">
        <v>145</v>
      </c>
      <c r="F528" s="13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112" t="s">
        <v>3</v>
      </c>
    </row>
    <row r="529" spans="1:25">
      <c r="A529" s="118"/>
      <c r="B529" s="101"/>
      <c r="C529" s="90"/>
      <c r="D529" s="91" t="s">
        <v>154</v>
      </c>
      <c r="E529" s="92" t="s">
        <v>154</v>
      </c>
      <c r="F529" s="13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12">
        <v>0</v>
      </c>
    </row>
    <row r="530" spans="1:25">
      <c r="A530" s="118"/>
      <c r="B530" s="101"/>
      <c r="C530" s="90"/>
      <c r="D530" s="109"/>
      <c r="E530" s="109"/>
      <c r="F530" s="13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12">
        <v>0</v>
      </c>
    </row>
    <row r="531" spans="1:25">
      <c r="A531" s="118"/>
      <c r="B531" s="100">
        <v>1</v>
      </c>
      <c r="C531" s="96">
        <v>1</v>
      </c>
      <c r="D531" s="190"/>
      <c r="E531" s="190">
        <v>70</v>
      </c>
      <c r="F531" s="191"/>
      <c r="G531" s="192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3">
        <v>1</v>
      </c>
    </row>
    <row r="532" spans="1:25">
      <c r="A532" s="118"/>
      <c r="B532" s="101">
        <v>1</v>
      </c>
      <c r="C532" s="90">
        <v>2</v>
      </c>
      <c r="D532" s="194">
        <v>38</v>
      </c>
      <c r="E532" s="194">
        <v>71</v>
      </c>
      <c r="F532" s="191"/>
      <c r="G532" s="192"/>
      <c r="H532" s="192"/>
      <c r="I532" s="192"/>
      <c r="J532" s="192"/>
      <c r="K532" s="192"/>
      <c r="L532" s="192"/>
      <c r="M532" s="192"/>
      <c r="N532" s="192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3">
        <v>12</v>
      </c>
    </row>
    <row r="533" spans="1:25">
      <c r="A533" s="118"/>
      <c r="B533" s="101">
        <v>1</v>
      </c>
      <c r="C533" s="90">
        <v>3</v>
      </c>
      <c r="D533" s="194"/>
      <c r="E533" s="194">
        <v>67</v>
      </c>
      <c r="F533" s="191"/>
      <c r="G533" s="192"/>
      <c r="H533" s="192"/>
      <c r="I533" s="192"/>
      <c r="J533" s="192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3">
        <v>16</v>
      </c>
    </row>
    <row r="534" spans="1:25">
      <c r="A534" s="118"/>
      <c r="B534" s="101">
        <v>1</v>
      </c>
      <c r="C534" s="90">
        <v>4</v>
      </c>
      <c r="D534" s="194"/>
      <c r="E534" s="194">
        <v>70</v>
      </c>
      <c r="F534" s="191"/>
      <c r="G534" s="192"/>
      <c r="H534" s="192"/>
      <c r="I534" s="192"/>
      <c r="J534" s="192"/>
      <c r="K534" s="192"/>
      <c r="L534" s="192"/>
      <c r="M534" s="192"/>
      <c r="N534" s="192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3">
        <v>53.8333333333333</v>
      </c>
    </row>
    <row r="535" spans="1:25">
      <c r="A535" s="118"/>
      <c r="B535" s="101">
        <v>1</v>
      </c>
      <c r="C535" s="90">
        <v>5</v>
      </c>
      <c r="D535" s="194">
        <v>39</v>
      </c>
      <c r="E535" s="194">
        <v>68</v>
      </c>
      <c r="F535" s="191"/>
      <c r="G535" s="192"/>
      <c r="H535" s="192"/>
      <c r="I535" s="192"/>
      <c r="J535" s="192"/>
      <c r="K535" s="192"/>
      <c r="L535" s="192"/>
      <c r="M535" s="192"/>
      <c r="N535" s="192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5"/>
    </row>
    <row r="536" spans="1:25">
      <c r="A536" s="118"/>
      <c r="B536" s="101">
        <v>1</v>
      </c>
      <c r="C536" s="90">
        <v>6</v>
      </c>
      <c r="D536" s="194"/>
      <c r="E536" s="194">
        <v>69</v>
      </c>
      <c r="F536" s="191"/>
      <c r="G536" s="192"/>
      <c r="H536" s="192"/>
      <c r="I536" s="192"/>
      <c r="J536" s="192"/>
      <c r="K536" s="192"/>
      <c r="L536" s="192"/>
      <c r="M536" s="192"/>
      <c r="N536" s="192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5"/>
    </row>
    <row r="537" spans="1:25">
      <c r="A537" s="118"/>
      <c r="B537" s="102" t="s">
        <v>156</v>
      </c>
      <c r="C537" s="94"/>
      <c r="D537" s="196">
        <v>38.5</v>
      </c>
      <c r="E537" s="196">
        <v>69.166666666666671</v>
      </c>
      <c r="F537" s="191"/>
      <c r="G537" s="192"/>
      <c r="H537" s="192"/>
      <c r="I537" s="192"/>
      <c r="J537" s="192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5"/>
    </row>
    <row r="538" spans="1:25">
      <c r="A538" s="118"/>
      <c r="B538" s="2" t="s">
        <v>157</v>
      </c>
      <c r="C538" s="114"/>
      <c r="D538" s="197">
        <v>38.5</v>
      </c>
      <c r="E538" s="197">
        <v>69.5</v>
      </c>
      <c r="F538" s="191"/>
      <c r="G538" s="192"/>
      <c r="H538" s="192"/>
      <c r="I538" s="192"/>
      <c r="J538" s="192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5"/>
    </row>
    <row r="539" spans="1:25">
      <c r="A539" s="118"/>
      <c r="B539" s="2" t="s">
        <v>158</v>
      </c>
      <c r="C539" s="114"/>
      <c r="D539" s="197">
        <v>0.70710678118654757</v>
      </c>
      <c r="E539" s="197">
        <v>1.4719601443879744</v>
      </c>
      <c r="F539" s="191"/>
      <c r="G539" s="192"/>
      <c r="H539" s="192"/>
      <c r="I539" s="192"/>
      <c r="J539" s="192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5"/>
    </row>
    <row r="540" spans="1:25">
      <c r="A540" s="118"/>
      <c r="B540" s="2" t="s">
        <v>93</v>
      </c>
      <c r="C540" s="114"/>
      <c r="D540" s="95">
        <v>1.8366409900949288E-2</v>
      </c>
      <c r="E540" s="95">
        <v>2.1281351485127338E-2</v>
      </c>
      <c r="F540" s="13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16"/>
    </row>
    <row r="541" spans="1:25">
      <c r="A541" s="118"/>
      <c r="B541" s="103" t="s">
        <v>159</v>
      </c>
      <c r="C541" s="114"/>
      <c r="D541" s="95">
        <v>-0.28482972136222862</v>
      </c>
      <c r="E541" s="95">
        <v>0.28482972136222995</v>
      </c>
      <c r="F541" s="13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116"/>
    </row>
    <row r="542" spans="1:25">
      <c r="B542" s="124"/>
      <c r="C542" s="102"/>
      <c r="D542" s="111"/>
      <c r="E542" s="111"/>
    </row>
    <row r="543" spans="1:25">
      <c r="B543" s="128" t="s">
        <v>248</v>
      </c>
      <c r="Y543" s="112" t="s">
        <v>171</v>
      </c>
    </row>
    <row r="544" spans="1:25">
      <c r="A544" s="108" t="s">
        <v>57</v>
      </c>
      <c r="B544" s="100" t="s">
        <v>120</v>
      </c>
      <c r="C544" s="97" t="s">
        <v>121</v>
      </c>
      <c r="D544" s="98" t="s">
        <v>142</v>
      </c>
      <c r="E544" s="13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112">
        <v>1</v>
      </c>
    </row>
    <row r="545" spans="1:25">
      <c r="A545" s="118"/>
      <c r="B545" s="101" t="s">
        <v>143</v>
      </c>
      <c r="C545" s="90" t="s">
        <v>143</v>
      </c>
      <c r="D545" s="134" t="s">
        <v>145</v>
      </c>
      <c r="E545" s="13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112" t="s">
        <v>1</v>
      </c>
    </row>
    <row r="546" spans="1:25">
      <c r="A546" s="118"/>
      <c r="B546" s="101"/>
      <c r="C546" s="90"/>
      <c r="D546" s="91" t="s">
        <v>154</v>
      </c>
      <c r="E546" s="13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12">
        <v>3</v>
      </c>
    </row>
    <row r="547" spans="1:25">
      <c r="A547" s="118"/>
      <c r="B547" s="101"/>
      <c r="C547" s="90"/>
      <c r="D547" s="109"/>
      <c r="E547" s="13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12">
        <v>3</v>
      </c>
    </row>
    <row r="548" spans="1:25">
      <c r="A548" s="118"/>
      <c r="B548" s="100">
        <v>1</v>
      </c>
      <c r="C548" s="96">
        <v>1</v>
      </c>
      <c r="D548" s="171">
        <v>0.09</v>
      </c>
      <c r="E548" s="173"/>
      <c r="F548" s="174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4"/>
      <c r="U548" s="174"/>
      <c r="V548" s="174"/>
      <c r="W548" s="174"/>
      <c r="X548" s="174"/>
      <c r="Y548" s="175">
        <v>1</v>
      </c>
    </row>
    <row r="549" spans="1:25">
      <c r="A549" s="118"/>
      <c r="B549" s="101">
        <v>1</v>
      </c>
      <c r="C549" s="90">
        <v>2</v>
      </c>
      <c r="D549" s="177">
        <v>0.09</v>
      </c>
      <c r="E549" s="173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/>
      <c r="V549" s="174"/>
      <c r="W549" s="174"/>
      <c r="X549" s="174"/>
      <c r="Y549" s="175">
        <v>13</v>
      </c>
    </row>
    <row r="550" spans="1:25">
      <c r="A550" s="118"/>
      <c r="B550" s="101">
        <v>1</v>
      </c>
      <c r="C550" s="90">
        <v>3</v>
      </c>
      <c r="D550" s="177">
        <v>0.09</v>
      </c>
      <c r="E550" s="173"/>
      <c r="F550" s="174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4"/>
      <c r="U550" s="174"/>
      <c r="V550" s="174"/>
      <c r="W550" s="174"/>
      <c r="X550" s="174"/>
      <c r="Y550" s="175">
        <v>16</v>
      </c>
    </row>
    <row r="551" spans="1:25">
      <c r="A551" s="118"/>
      <c r="B551" s="101">
        <v>1</v>
      </c>
      <c r="C551" s="90">
        <v>4</v>
      </c>
      <c r="D551" s="177">
        <v>0.1</v>
      </c>
      <c r="E551" s="173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/>
      <c r="V551" s="174"/>
      <c r="W551" s="174"/>
      <c r="X551" s="174"/>
      <c r="Y551" s="175">
        <v>9.5000000000000001E-2</v>
      </c>
    </row>
    <row r="552" spans="1:25">
      <c r="A552" s="118"/>
      <c r="B552" s="101">
        <v>1</v>
      </c>
      <c r="C552" s="90">
        <v>5</v>
      </c>
      <c r="D552" s="177">
        <v>0.1</v>
      </c>
      <c r="E552" s="173"/>
      <c r="F552" s="174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  <c r="U552" s="174"/>
      <c r="V552" s="174"/>
      <c r="W552" s="174"/>
      <c r="X552" s="174"/>
      <c r="Y552" s="115"/>
    </row>
    <row r="553" spans="1:25">
      <c r="A553" s="118"/>
      <c r="B553" s="101">
        <v>1</v>
      </c>
      <c r="C553" s="90">
        <v>6</v>
      </c>
      <c r="D553" s="177">
        <v>0.1</v>
      </c>
      <c r="E553" s="173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/>
      <c r="V553" s="174"/>
      <c r="W553" s="174"/>
      <c r="X553" s="174"/>
      <c r="Y553" s="115"/>
    </row>
    <row r="554" spans="1:25">
      <c r="A554" s="118"/>
      <c r="B554" s="102" t="s">
        <v>156</v>
      </c>
      <c r="C554" s="94"/>
      <c r="D554" s="179">
        <v>9.4999999999999987E-2</v>
      </c>
      <c r="E554" s="173"/>
      <c r="F554" s="174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15"/>
    </row>
    <row r="555" spans="1:25">
      <c r="A555" s="118"/>
      <c r="B555" s="2" t="s">
        <v>157</v>
      </c>
      <c r="C555" s="114"/>
      <c r="D555" s="107">
        <v>9.5000000000000001E-2</v>
      </c>
      <c r="E555" s="173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15"/>
    </row>
    <row r="556" spans="1:25">
      <c r="A556" s="118"/>
      <c r="B556" s="2" t="s">
        <v>158</v>
      </c>
      <c r="C556" s="114"/>
      <c r="D556" s="107">
        <v>5.4772255750516656E-3</v>
      </c>
      <c r="E556" s="13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15"/>
    </row>
    <row r="557" spans="1:25">
      <c r="A557" s="118"/>
      <c r="B557" s="2" t="s">
        <v>93</v>
      </c>
      <c r="C557" s="114"/>
      <c r="D557" s="95">
        <v>5.7655006053175438E-2</v>
      </c>
      <c r="E557" s="13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16"/>
    </row>
    <row r="558" spans="1:25">
      <c r="A558" s="118"/>
      <c r="B558" s="103" t="s">
        <v>159</v>
      </c>
      <c r="C558" s="114"/>
      <c r="D558" s="95">
        <v>-1.1102230246251565E-16</v>
      </c>
      <c r="E558" s="13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116"/>
    </row>
    <row r="559" spans="1:25">
      <c r="B559" s="124"/>
      <c r="C559" s="102"/>
      <c r="D559" s="111"/>
    </row>
    <row r="560" spans="1:25">
      <c r="B560" s="128" t="s">
        <v>249</v>
      </c>
      <c r="Y560" s="112" t="s">
        <v>171</v>
      </c>
    </row>
    <row r="561" spans="1:25">
      <c r="A561" s="108" t="s">
        <v>37</v>
      </c>
      <c r="B561" s="100" t="s">
        <v>120</v>
      </c>
      <c r="C561" s="97" t="s">
        <v>121</v>
      </c>
      <c r="D561" s="98" t="s">
        <v>142</v>
      </c>
      <c r="E561" s="99" t="s">
        <v>142</v>
      </c>
      <c r="F561" s="13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112">
        <v>1</v>
      </c>
    </row>
    <row r="562" spans="1:25">
      <c r="A562" s="118"/>
      <c r="B562" s="101" t="s">
        <v>143</v>
      </c>
      <c r="C562" s="90" t="s">
        <v>143</v>
      </c>
      <c r="D562" s="134" t="s">
        <v>144</v>
      </c>
      <c r="E562" s="135" t="s">
        <v>145</v>
      </c>
      <c r="F562" s="13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112" t="s">
        <v>3</v>
      </c>
    </row>
    <row r="563" spans="1:25">
      <c r="A563" s="118"/>
      <c r="B563" s="101"/>
      <c r="C563" s="90"/>
      <c r="D563" s="91" t="s">
        <v>154</v>
      </c>
      <c r="E563" s="92" t="s">
        <v>154</v>
      </c>
      <c r="F563" s="13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12">
        <v>1</v>
      </c>
    </row>
    <row r="564" spans="1:25">
      <c r="A564" s="118"/>
      <c r="B564" s="101"/>
      <c r="C564" s="90"/>
      <c r="D564" s="109"/>
      <c r="E564" s="109"/>
      <c r="F564" s="13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12">
        <v>1</v>
      </c>
    </row>
    <row r="565" spans="1:25">
      <c r="A565" s="118"/>
      <c r="B565" s="100">
        <v>1</v>
      </c>
      <c r="C565" s="96">
        <v>1</v>
      </c>
      <c r="D565" s="182"/>
      <c r="E565" s="182">
        <v>22</v>
      </c>
      <c r="F565" s="183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5">
        <v>1</v>
      </c>
    </row>
    <row r="566" spans="1:25">
      <c r="A566" s="118"/>
      <c r="B566" s="101">
        <v>1</v>
      </c>
      <c r="C566" s="90">
        <v>2</v>
      </c>
      <c r="D566" s="186">
        <v>48</v>
      </c>
      <c r="E566" s="186">
        <v>21</v>
      </c>
      <c r="F566" s="183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5">
        <v>14</v>
      </c>
    </row>
    <row r="567" spans="1:25">
      <c r="A567" s="118"/>
      <c r="B567" s="101">
        <v>1</v>
      </c>
      <c r="C567" s="90">
        <v>3</v>
      </c>
      <c r="D567" s="186"/>
      <c r="E567" s="186">
        <v>21</v>
      </c>
      <c r="F567" s="183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5">
        <v>16</v>
      </c>
    </row>
    <row r="568" spans="1:25">
      <c r="A568" s="118"/>
      <c r="B568" s="101">
        <v>1</v>
      </c>
      <c r="C568" s="90">
        <v>4</v>
      </c>
      <c r="D568" s="186"/>
      <c r="E568" s="186">
        <v>21</v>
      </c>
      <c r="F568" s="183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5">
        <v>28.6666666666667</v>
      </c>
    </row>
    <row r="569" spans="1:25">
      <c r="A569" s="118"/>
      <c r="B569" s="101">
        <v>1</v>
      </c>
      <c r="C569" s="90">
        <v>5</v>
      </c>
      <c r="D569" s="186">
        <v>24</v>
      </c>
      <c r="E569" s="186">
        <v>22</v>
      </c>
      <c r="F569" s="183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7"/>
    </row>
    <row r="570" spans="1:25">
      <c r="A570" s="118"/>
      <c r="B570" s="101">
        <v>1</v>
      </c>
      <c r="C570" s="90">
        <v>6</v>
      </c>
      <c r="D570" s="186"/>
      <c r="E570" s="186">
        <v>21</v>
      </c>
      <c r="F570" s="183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7"/>
    </row>
    <row r="571" spans="1:25">
      <c r="A571" s="118"/>
      <c r="B571" s="102" t="s">
        <v>156</v>
      </c>
      <c r="C571" s="94"/>
      <c r="D571" s="188">
        <v>36</v>
      </c>
      <c r="E571" s="188">
        <v>21.333333333333332</v>
      </c>
      <c r="F571" s="183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7"/>
    </row>
    <row r="572" spans="1:25">
      <c r="A572" s="118"/>
      <c r="B572" s="2" t="s">
        <v>157</v>
      </c>
      <c r="C572" s="114"/>
      <c r="D572" s="189">
        <v>36</v>
      </c>
      <c r="E572" s="189">
        <v>21</v>
      </c>
      <c r="F572" s="183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7"/>
    </row>
    <row r="573" spans="1:25">
      <c r="A573" s="118"/>
      <c r="B573" s="2" t="s">
        <v>158</v>
      </c>
      <c r="C573" s="114"/>
      <c r="D573" s="189">
        <v>16.970562748477139</v>
      </c>
      <c r="E573" s="189">
        <v>0.5163977794943222</v>
      </c>
      <c r="F573" s="183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7"/>
    </row>
    <row r="574" spans="1:25">
      <c r="A574" s="118"/>
      <c r="B574" s="2" t="s">
        <v>93</v>
      </c>
      <c r="C574" s="114"/>
      <c r="D574" s="95">
        <v>0.47140452079103162</v>
      </c>
      <c r="E574" s="95">
        <v>2.4206145913796353E-2</v>
      </c>
      <c r="F574" s="13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16"/>
    </row>
    <row r="575" spans="1:25">
      <c r="A575" s="118"/>
      <c r="B575" s="103" t="s">
        <v>159</v>
      </c>
      <c r="C575" s="114"/>
      <c r="D575" s="95">
        <v>0.25581395348837055</v>
      </c>
      <c r="E575" s="95">
        <v>-0.25581395348837299</v>
      </c>
      <c r="F575" s="13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116"/>
    </row>
    <row r="576" spans="1:25">
      <c r="B576" s="124"/>
      <c r="C576" s="102"/>
      <c r="D576" s="111"/>
      <c r="E576" s="111"/>
    </row>
    <row r="577" spans="1:25">
      <c r="B577" s="128" t="s">
        <v>250</v>
      </c>
      <c r="Y577" s="112" t="s">
        <v>171</v>
      </c>
    </row>
    <row r="578" spans="1:25">
      <c r="A578" s="108" t="s">
        <v>40</v>
      </c>
      <c r="B578" s="100" t="s">
        <v>120</v>
      </c>
      <c r="C578" s="97" t="s">
        <v>121</v>
      </c>
      <c r="D578" s="98" t="s">
        <v>142</v>
      </c>
      <c r="E578" s="13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112">
        <v>1</v>
      </c>
    </row>
    <row r="579" spans="1:25">
      <c r="A579" s="118"/>
      <c r="B579" s="101" t="s">
        <v>143</v>
      </c>
      <c r="C579" s="90" t="s">
        <v>143</v>
      </c>
      <c r="D579" s="134" t="s">
        <v>144</v>
      </c>
      <c r="E579" s="13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112" t="s">
        <v>3</v>
      </c>
    </row>
    <row r="580" spans="1:25">
      <c r="A580" s="118"/>
      <c r="B580" s="101"/>
      <c r="C580" s="90"/>
      <c r="D580" s="91" t="s">
        <v>154</v>
      </c>
      <c r="E580" s="13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12">
        <v>2</v>
      </c>
    </row>
    <row r="581" spans="1:25">
      <c r="A581" s="118"/>
      <c r="B581" s="101"/>
      <c r="C581" s="90"/>
      <c r="D581" s="109"/>
      <c r="E581" s="13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12">
        <v>2</v>
      </c>
    </row>
    <row r="582" spans="1:25">
      <c r="A582" s="118"/>
      <c r="B582" s="100">
        <v>1</v>
      </c>
      <c r="C582" s="96">
        <v>1</v>
      </c>
      <c r="D582" s="104">
        <v>8.5</v>
      </c>
      <c r="E582" s="13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12">
        <v>1</v>
      </c>
    </row>
    <row r="583" spans="1:25">
      <c r="A583" s="118"/>
      <c r="B583" s="101">
        <v>1</v>
      </c>
      <c r="C583" s="90">
        <v>2</v>
      </c>
      <c r="D583" s="92">
        <v>8.42</v>
      </c>
      <c r="E583" s="13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12">
        <v>15</v>
      </c>
    </row>
    <row r="584" spans="1:25">
      <c r="A584" s="118"/>
      <c r="B584" s="102" t="s">
        <v>156</v>
      </c>
      <c r="C584" s="94"/>
      <c r="D584" s="106">
        <v>8.4600000000000009</v>
      </c>
      <c r="E584" s="13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13"/>
    </row>
    <row r="585" spans="1:25">
      <c r="A585" s="118"/>
      <c r="B585" s="2" t="s">
        <v>157</v>
      </c>
      <c r="C585" s="114"/>
      <c r="D585" s="93">
        <v>8.4600000000000009</v>
      </c>
      <c r="E585" s="13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13">
        <v>8.4600000000000009</v>
      </c>
    </row>
    <row r="586" spans="1:25">
      <c r="A586" s="118"/>
      <c r="B586" s="2" t="s">
        <v>158</v>
      </c>
      <c r="C586" s="114"/>
      <c r="D586" s="93">
        <v>5.6568542494923851E-2</v>
      </c>
      <c r="E586" s="180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13"/>
    </row>
    <row r="587" spans="1:25">
      <c r="A587" s="118"/>
      <c r="B587" s="2" t="s">
        <v>93</v>
      </c>
      <c r="C587" s="114"/>
      <c r="D587" s="95">
        <v>6.6865889473905257E-3</v>
      </c>
      <c r="E587" s="13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16"/>
    </row>
    <row r="588" spans="1:25">
      <c r="A588" s="118"/>
      <c r="B588" s="103" t="s">
        <v>159</v>
      </c>
      <c r="C588" s="114"/>
      <c r="D588" s="95">
        <v>0</v>
      </c>
      <c r="E588" s="13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16"/>
    </row>
    <row r="589" spans="1:25">
      <c r="B589" s="124"/>
      <c r="C589" s="102"/>
      <c r="D589" s="111"/>
    </row>
    <row r="590" spans="1:25">
      <c r="B590" s="128" t="s">
        <v>251</v>
      </c>
      <c r="Y590" s="112" t="s">
        <v>171</v>
      </c>
    </row>
    <row r="591" spans="1:25">
      <c r="A591" s="108" t="s">
        <v>43</v>
      </c>
      <c r="B591" s="100" t="s">
        <v>120</v>
      </c>
      <c r="C591" s="97" t="s">
        <v>121</v>
      </c>
      <c r="D591" s="98" t="s">
        <v>142</v>
      </c>
      <c r="E591" s="99" t="s">
        <v>142</v>
      </c>
      <c r="F591" s="13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12">
        <v>1</v>
      </c>
    </row>
    <row r="592" spans="1:25">
      <c r="A592" s="118"/>
      <c r="B592" s="101" t="s">
        <v>143</v>
      </c>
      <c r="C592" s="90" t="s">
        <v>143</v>
      </c>
      <c r="D592" s="134" t="s">
        <v>144</v>
      </c>
      <c r="E592" s="135" t="s">
        <v>145</v>
      </c>
      <c r="F592" s="13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112" t="s">
        <v>3</v>
      </c>
    </row>
    <row r="593" spans="1:25">
      <c r="A593" s="118"/>
      <c r="B593" s="101"/>
      <c r="C593" s="90"/>
      <c r="D593" s="91" t="s">
        <v>154</v>
      </c>
      <c r="E593" s="92" t="s">
        <v>154</v>
      </c>
      <c r="F593" s="13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12">
        <v>0</v>
      </c>
    </row>
    <row r="594" spans="1:25">
      <c r="A594" s="118"/>
      <c r="B594" s="101"/>
      <c r="C594" s="90"/>
      <c r="D594" s="109"/>
      <c r="E594" s="109"/>
      <c r="F594" s="13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12">
        <v>0</v>
      </c>
    </row>
    <row r="595" spans="1:25">
      <c r="A595" s="118"/>
      <c r="B595" s="100">
        <v>1</v>
      </c>
      <c r="C595" s="96">
        <v>1</v>
      </c>
      <c r="D595" s="190"/>
      <c r="E595" s="190">
        <v>122</v>
      </c>
      <c r="F595" s="191"/>
      <c r="G595" s="192"/>
      <c r="H595" s="192"/>
      <c r="I595" s="192"/>
      <c r="J595" s="192"/>
      <c r="K595" s="192"/>
      <c r="L595" s="192"/>
      <c r="M595" s="192"/>
      <c r="N595" s="192"/>
      <c r="O595" s="192"/>
      <c r="P595" s="192"/>
      <c r="Q595" s="192"/>
      <c r="R595" s="192"/>
      <c r="S595" s="192"/>
      <c r="T595" s="192"/>
      <c r="U595" s="192"/>
      <c r="V595" s="192"/>
      <c r="W595" s="192"/>
      <c r="X595" s="192"/>
      <c r="Y595" s="193">
        <v>1</v>
      </c>
    </row>
    <row r="596" spans="1:25">
      <c r="A596" s="118"/>
      <c r="B596" s="101">
        <v>1</v>
      </c>
      <c r="C596" s="90">
        <v>2</v>
      </c>
      <c r="D596" s="194">
        <v>192</v>
      </c>
      <c r="E596" s="194">
        <v>129</v>
      </c>
      <c r="F596" s="191"/>
      <c r="G596" s="192"/>
      <c r="H596" s="192"/>
      <c r="I596" s="192"/>
      <c r="J596" s="192"/>
      <c r="K596" s="192"/>
      <c r="L596" s="192"/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193">
        <v>16</v>
      </c>
    </row>
    <row r="597" spans="1:25">
      <c r="A597" s="118"/>
      <c r="B597" s="101">
        <v>1</v>
      </c>
      <c r="C597" s="90">
        <v>3</v>
      </c>
      <c r="D597" s="194"/>
      <c r="E597" s="194">
        <v>96.4</v>
      </c>
      <c r="F597" s="191"/>
      <c r="G597" s="192"/>
      <c r="H597" s="192"/>
      <c r="I597" s="192"/>
      <c r="J597" s="192"/>
      <c r="K597" s="192"/>
      <c r="L597" s="192"/>
      <c r="M597" s="192"/>
      <c r="N597" s="192"/>
      <c r="O597" s="192"/>
      <c r="P597" s="192"/>
      <c r="Q597" s="192"/>
      <c r="R597" s="192"/>
      <c r="S597" s="192"/>
      <c r="T597" s="192"/>
      <c r="U597" s="192"/>
      <c r="V597" s="192"/>
      <c r="W597" s="192"/>
      <c r="X597" s="192"/>
      <c r="Y597" s="193">
        <v>16</v>
      </c>
    </row>
    <row r="598" spans="1:25">
      <c r="A598" s="118"/>
      <c r="B598" s="101">
        <v>1</v>
      </c>
      <c r="C598" s="90">
        <v>4</v>
      </c>
      <c r="D598" s="194"/>
      <c r="E598" s="194">
        <v>120</v>
      </c>
      <c r="F598" s="191"/>
      <c r="G598" s="192"/>
      <c r="H598" s="192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3">
        <v>155.94999999999999</v>
      </c>
    </row>
    <row r="599" spans="1:25">
      <c r="A599" s="118"/>
      <c r="B599" s="101">
        <v>1</v>
      </c>
      <c r="C599" s="90">
        <v>5</v>
      </c>
      <c r="D599" s="194">
        <v>189</v>
      </c>
      <c r="E599" s="194">
        <v>131</v>
      </c>
      <c r="F599" s="191"/>
      <c r="G599" s="192"/>
      <c r="H599" s="192"/>
      <c r="I599" s="192"/>
      <c r="J599" s="192"/>
      <c r="K599" s="192"/>
      <c r="L599" s="192"/>
      <c r="M599" s="192"/>
      <c r="N599" s="192"/>
      <c r="O599" s="192"/>
      <c r="P599" s="192"/>
      <c r="Q599" s="192"/>
      <c r="R599" s="192"/>
      <c r="S599" s="192"/>
      <c r="T599" s="192"/>
      <c r="U599" s="192"/>
      <c r="V599" s="192"/>
      <c r="W599" s="192"/>
      <c r="X599" s="192"/>
      <c r="Y599" s="195"/>
    </row>
    <row r="600" spans="1:25">
      <c r="A600" s="118"/>
      <c r="B600" s="101">
        <v>1</v>
      </c>
      <c r="C600" s="90">
        <v>6</v>
      </c>
      <c r="D600" s="194"/>
      <c r="E600" s="194">
        <v>130</v>
      </c>
      <c r="F600" s="191"/>
      <c r="G600" s="192"/>
      <c r="H600" s="192"/>
      <c r="I600" s="192"/>
      <c r="J600" s="192"/>
      <c r="K600" s="192"/>
      <c r="L600" s="192"/>
      <c r="M600" s="192"/>
      <c r="N600" s="192"/>
      <c r="O600" s="192"/>
      <c r="P600" s="192"/>
      <c r="Q600" s="192"/>
      <c r="R600" s="192"/>
      <c r="S600" s="192"/>
      <c r="T600" s="192"/>
      <c r="U600" s="192"/>
      <c r="V600" s="192"/>
      <c r="W600" s="192"/>
      <c r="X600" s="192"/>
      <c r="Y600" s="195"/>
    </row>
    <row r="601" spans="1:25">
      <c r="A601" s="118"/>
      <c r="B601" s="102" t="s">
        <v>156</v>
      </c>
      <c r="C601" s="94"/>
      <c r="D601" s="196">
        <v>190.5</v>
      </c>
      <c r="E601" s="196">
        <v>121.39999999999999</v>
      </c>
      <c r="F601" s="191"/>
      <c r="G601" s="192"/>
      <c r="H601" s="192"/>
      <c r="I601" s="192"/>
      <c r="J601" s="192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2"/>
      <c r="V601" s="192"/>
      <c r="W601" s="192"/>
      <c r="X601" s="192"/>
      <c r="Y601" s="195"/>
    </row>
    <row r="602" spans="1:25">
      <c r="A602" s="118"/>
      <c r="B602" s="2" t="s">
        <v>157</v>
      </c>
      <c r="C602" s="114"/>
      <c r="D602" s="197">
        <v>190.5</v>
      </c>
      <c r="E602" s="197">
        <v>125.5</v>
      </c>
      <c r="F602" s="191"/>
      <c r="G602" s="192"/>
      <c r="H602" s="192"/>
      <c r="I602" s="192"/>
      <c r="J602" s="192"/>
      <c r="K602" s="192"/>
      <c r="L602" s="192"/>
      <c r="M602" s="192"/>
      <c r="N602" s="192"/>
      <c r="O602" s="192"/>
      <c r="P602" s="192"/>
      <c r="Q602" s="192"/>
      <c r="R602" s="192"/>
      <c r="S602" s="192"/>
      <c r="T602" s="192"/>
      <c r="U602" s="192"/>
      <c r="V602" s="192"/>
      <c r="W602" s="192"/>
      <c r="X602" s="192"/>
      <c r="Y602" s="195"/>
    </row>
    <row r="603" spans="1:25">
      <c r="A603" s="118"/>
      <c r="B603" s="2" t="s">
        <v>158</v>
      </c>
      <c r="C603" s="114"/>
      <c r="D603" s="197">
        <v>2.1213203435596424</v>
      </c>
      <c r="E603" s="197">
        <v>13.047605144240071</v>
      </c>
      <c r="F603" s="191"/>
      <c r="G603" s="192"/>
      <c r="H603" s="192"/>
      <c r="I603" s="192"/>
      <c r="J603" s="192"/>
      <c r="K603" s="192"/>
      <c r="L603" s="192"/>
      <c r="M603" s="192"/>
      <c r="N603" s="192"/>
      <c r="O603" s="192"/>
      <c r="P603" s="192"/>
      <c r="Q603" s="192"/>
      <c r="R603" s="192"/>
      <c r="S603" s="192"/>
      <c r="T603" s="192"/>
      <c r="U603" s="192"/>
      <c r="V603" s="192"/>
      <c r="W603" s="192"/>
      <c r="X603" s="192"/>
      <c r="Y603" s="195"/>
    </row>
    <row r="604" spans="1:25">
      <c r="A604" s="118"/>
      <c r="B604" s="2" t="s">
        <v>93</v>
      </c>
      <c r="C604" s="114"/>
      <c r="D604" s="95">
        <v>1.1135539861205471E-2</v>
      </c>
      <c r="E604" s="95">
        <v>0.10747615440065958</v>
      </c>
      <c r="F604" s="13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16"/>
    </row>
    <row r="605" spans="1:25">
      <c r="A605" s="118"/>
      <c r="B605" s="103" t="s">
        <v>159</v>
      </c>
      <c r="C605" s="114"/>
      <c r="D605" s="95">
        <v>0.2215453671048413</v>
      </c>
      <c r="E605" s="95">
        <v>-0.2215453671048413</v>
      </c>
      <c r="F605" s="13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16"/>
    </row>
    <row r="606" spans="1:25">
      <c r="B606" s="124"/>
      <c r="C606" s="102"/>
      <c r="D606" s="111"/>
      <c r="E606" s="111"/>
    </row>
    <row r="607" spans="1:25">
      <c r="B607" s="128" t="s">
        <v>252</v>
      </c>
      <c r="Y607" s="112" t="s">
        <v>171</v>
      </c>
    </row>
    <row r="608" spans="1:25">
      <c r="A608" s="108" t="s">
        <v>58</v>
      </c>
      <c r="B608" s="100" t="s">
        <v>120</v>
      </c>
      <c r="C608" s="97" t="s">
        <v>121</v>
      </c>
      <c r="D608" s="98" t="s">
        <v>142</v>
      </c>
      <c r="E608" s="13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12">
        <v>1</v>
      </c>
    </row>
    <row r="609" spans="1:25">
      <c r="A609" s="118"/>
      <c r="B609" s="101" t="s">
        <v>143</v>
      </c>
      <c r="C609" s="90" t="s">
        <v>143</v>
      </c>
      <c r="D609" s="134" t="s">
        <v>144</v>
      </c>
      <c r="E609" s="13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112" t="s">
        <v>3</v>
      </c>
    </row>
    <row r="610" spans="1:25">
      <c r="A610" s="118"/>
      <c r="B610" s="101"/>
      <c r="C610" s="90"/>
      <c r="D610" s="91" t="s">
        <v>154</v>
      </c>
      <c r="E610" s="13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12">
        <v>2</v>
      </c>
    </row>
    <row r="611" spans="1:25">
      <c r="A611" s="118"/>
      <c r="B611" s="101"/>
      <c r="C611" s="90"/>
      <c r="D611" s="109"/>
      <c r="E611" s="13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12">
        <v>2</v>
      </c>
    </row>
    <row r="612" spans="1:25">
      <c r="A612" s="118"/>
      <c r="B612" s="100">
        <v>1</v>
      </c>
      <c r="C612" s="96">
        <v>1</v>
      </c>
      <c r="D612" s="133" t="s">
        <v>115</v>
      </c>
      <c r="E612" s="13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112">
        <v>1</v>
      </c>
    </row>
    <row r="613" spans="1:25">
      <c r="A613" s="118"/>
      <c r="B613" s="101">
        <v>1</v>
      </c>
      <c r="C613" s="90">
        <v>2</v>
      </c>
      <c r="D613" s="132" t="s">
        <v>115</v>
      </c>
      <c r="E613" s="13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112">
        <v>17</v>
      </c>
    </row>
    <row r="614" spans="1:25">
      <c r="A614" s="118"/>
      <c r="B614" s="102" t="s">
        <v>156</v>
      </c>
      <c r="C614" s="94"/>
      <c r="D614" s="106" t="s">
        <v>334</v>
      </c>
      <c r="E614" s="13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13"/>
    </row>
    <row r="615" spans="1:25">
      <c r="A615" s="118"/>
      <c r="B615" s="2" t="s">
        <v>157</v>
      </c>
      <c r="C615" s="114"/>
      <c r="D615" s="93" t="s">
        <v>334</v>
      </c>
      <c r="E615" s="13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13" t="s">
        <v>115</v>
      </c>
    </row>
    <row r="616" spans="1:25">
      <c r="A616" s="118"/>
      <c r="B616" s="2" t="s">
        <v>158</v>
      </c>
      <c r="C616" s="114"/>
      <c r="D616" s="93" t="s">
        <v>334</v>
      </c>
      <c r="E616" s="180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13"/>
    </row>
    <row r="617" spans="1:25">
      <c r="A617" s="118"/>
      <c r="B617" s="2" t="s">
        <v>93</v>
      </c>
      <c r="C617" s="114"/>
      <c r="D617" s="95" t="s">
        <v>334</v>
      </c>
      <c r="E617" s="13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16"/>
    </row>
    <row r="618" spans="1:25">
      <c r="A618" s="118"/>
      <c r="B618" s="103" t="s">
        <v>159</v>
      </c>
      <c r="C618" s="114"/>
      <c r="D618" s="95" t="s">
        <v>334</v>
      </c>
      <c r="E618" s="13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16"/>
    </row>
    <row r="619" spans="1:25">
      <c r="B619" s="124"/>
      <c r="C619" s="102"/>
      <c r="D619" s="111"/>
    </row>
    <row r="620" spans="1:25">
      <c r="B620" s="128" t="s">
        <v>253</v>
      </c>
      <c r="Y620" s="112" t="s">
        <v>66</v>
      </c>
    </row>
    <row r="621" spans="1:25">
      <c r="A621" s="108" t="s">
        <v>59</v>
      </c>
      <c r="B621" s="100" t="s">
        <v>120</v>
      </c>
      <c r="C621" s="97" t="s">
        <v>121</v>
      </c>
      <c r="D621" s="98" t="s">
        <v>142</v>
      </c>
      <c r="E621" s="99" t="s">
        <v>142</v>
      </c>
      <c r="F621" s="99" t="s">
        <v>142</v>
      </c>
      <c r="G621" s="99" t="s">
        <v>142</v>
      </c>
      <c r="H621" s="99" t="s">
        <v>142</v>
      </c>
      <c r="I621" s="99" t="s">
        <v>142</v>
      </c>
      <c r="J621" s="99" t="s">
        <v>142</v>
      </c>
      <c r="K621" s="99" t="s">
        <v>142</v>
      </c>
      <c r="L621" s="99" t="s">
        <v>142</v>
      </c>
      <c r="M621" s="99" t="s">
        <v>142</v>
      </c>
      <c r="N621" s="99" t="s">
        <v>142</v>
      </c>
      <c r="O621" s="99" t="s">
        <v>142</v>
      </c>
      <c r="P621" s="99" t="s">
        <v>142</v>
      </c>
      <c r="Q621" s="99" t="s">
        <v>142</v>
      </c>
      <c r="R621" s="99" t="s">
        <v>142</v>
      </c>
      <c r="S621" s="99" t="s">
        <v>142</v>
      </c>
      <c r="T621" s="99" t="s">
        <v>142</v>
      </c>
      <c r="U621" s="136"/>
      <c r="V621" s="2"/>
      <c r="W621" s="2"/>
      <c r="X621" s="2"/>
      <c r="Y621" s="112">
        <v>1</v>
      </c>
    </row>
    <row r="622" spans="1:25">
      <c r="A622" s="118"/>
      <c r="B622" s="101" t="s">
        <v>143</v>
      </c>
      <c r="C622" s="90" t="s">
        <v>143</v>
      </c>
      <c r="D622" s="134" t="s">
        <v>146</v>
      </c>
      <c r="E622" s="135" t="s">
        <v>147</v>
      </c>
      <c r="F622" s="135" t="s">
        <v>148</v>
      </c>
      <c r="G622" s="135" t="s">
        <v>149</v>
      </c>
      <c r="H622" s="135" t="s">
        <v>144</v>
      </c>
      <c r="I622" s="135" t="s">
        <v>151</v>
      </c>
      <c r="J622" s="135" t="s">
        <v>145</v>
      </c>
      <c r="K622" s="135" t="s">
        <v>152</v>
      </c>
      <c r="L622" s="135" t="s">
        <v>153</v>
      </c>
      <c r="M622" s="135" t="s">
        <v>161</v>
      </c>
      <c r="N622" s="135" t="s">
        <v>162</v>
      </c>
      <c r="O622" s="135" t="s">
        <v>163</v>
      </c>
      <c r="P622" s="135" t="s">
        <v>164</v>
      </c>
      <c r="Q622" s="135" t="s">
        <v>165</v>
      </c>
      <c r="R622" s="135" t="s">
        <v>166</v>
      </c>
      <c r="S622" s="135" t="s">
        <v>167</v>
      </c>
      <c r="T622" s="135" t="s">
        <v>168</v>
      </c>
      <c r="U622" s="136"/>
      <c r="V622" s="2"/>
      <c r="W622" s="2"/>
      <c r="X622" s="2"/>
      <c r="Y622" s="112" t="s">
        <v>1</v>
      </c>
    </row>
    <row r="623" spans="1:25">
      <c r="A623" s="118"/>
      <c r="B623" s="101"/>
      <c r="C623" s="90"/>
      <c r="D623" s="91" t="s">
        <v>123</v>
      </c>
      <c r="E623" s="92" t="s">
        <v>123</v>
      </c>
      <c r="F623" s="92" t="s">
        <v>123</v>
      </c>
      <c r="G623" s="92" t="s">
        <v>123</v>
      </c>
      <c r="H623" s="92" t="s">
        <v>123</v>
      </c>
      <c r="I623" s="92" t="s">
        <v>123</v>
      </c>
      <c r="J623" s="92" t="s">
        <v>154</v>
      </c>
      <c r="K623" s="92" t="s">
        <v>123</v>
      </c>
      <c r="L623" s="92" t="s">
        <v>123</v>
      </c>
      <c r="M623" s="92" t="s">
        <v>123</v>
      </c>
      <c r="N623" s="92" t="s">
        <v>123</v>
      </c>
      <c r="O623" s="92" t="s">
        <v>123</v>
      </c>
      <c r="P623" s="92" t="s">
        <v>110</v>
      </c>
      <c r="Q623" s="92" t="s">
        <v>123</v>
      </c>
      <c r="R623" s="92" t="s">
        <v>123</v>
      </c>
      <c r="S623" s="92" t="s">
        <v>123</v>
      </c>
      <c r="T623" s="92" t="s">
        <v>123</v>
      </c>
      <c r="U623" s="136"/>
      <c r="V623" s="2"/>
      <c r="W623" s="2"/>
      <c r="X623" s="2"/>
      <c r="Y623" s="112">
        <v>3</v>
      </c>
    </row>
    <row r="624" spans="1:25">
      <c r="A624" s="118"/>
      <c r="B624" s="101"/>
      <c r="C624" s="90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36"/>
      <c r="V624" s="2"/>
      <c r="W624" s="2"/>
      <c r="X624" s="2"/>
      <c r="Y624" s="112">
        <v>3</v>
      </c>
    </row>
    <row r="625" spans="1:25">
      <c r="A625" s="118"/>
      <c r="B625" s="100">
        <v>1</v>
      </c>
      <c r="C625" s="96">
        <v>1</v>
      </c>
      <c r="D625" s="171">
        <v>0.366535</v>
      </c>
      <c r="E625" s="171">
        <v>0.371</v>
      </c>
      <c r="F625" s="172">
        <v>0.32256503048228358</v>
      </c>
      <c r="G625" s="171">
        <v>0.41219999999999996</v>
      </c>
      <c r="H625" s="172">
        <v>0.34499999999999997</v>
      </c>
      <c r="I625" s="171">
        <v>0.33</v>
      </c>
      <c r="J625" s="172">
        <v>0.37</v>
      </c>
      <c r="K625" s="171">
        <v>0.38</v>
      </c>
      <c r="L625" s="171">
        <v>0.39</v>
      </c>
      <c r="M625" s="214">
        <v>0.38</v>
      </c>
      <c r="N625" s="171">
        <v>0.35870000000000002</v>
      </c>
      <c r="O625" s="171">
        <v>0.34100000000000003</v>
      </c>
      <c r="P625" s="215">
        <v>0.3</v>
      </c>
      <c r="Q625" s="171">
        <v>0.36417085427135698</v>
      </c>
      <c r="R625" s="171">
        <v>0.35</v>
      </c>
      <c r="S625" s="171">
        <v>0.34</v>
      </c>
      <c r="T625" s="214">
        <v>0.22999999999999998</v>
      </c>
      <c r="U625" s="173"/>
      <c r="V625" s="174"/>
      <c r="W625" s="174"/>
      <c r="X625" s="174"/>
      <c r="Y625" s="175">
        <v>1</v>
      </c>
    </row>
    <row r="626" spans="1:25">
      <c r="A626" s="118"/>
      <c r="B626" s="101">
        <v>1</v>
      </c>
      <c r="C626" s="90">
        <v>2</v>
      </c>
      <c r="D626" s="177">
        <v>0.37504999999999999</v>
      </c>
      <c r="E626" s="177">
        <v>0.34599999999999997</v>
      </c>
      <c r="F626" s="178">
        <v>0.33860802022419129</v>
      </c>
      <c r="G626" s="177">
        <v>0.39529999999999998</v>
      </c>
      <c r="H626" s="178">
        <v>0.35500000000000004</v>
      </c>
      <c r="I626" s="177">
        <v>0.33</v>
      </c>
      <c r="J626" s="178">
        <v>0.38</v>
      </c>
      <c r="K626" s="177">
        <v>0.37</v>
      </c>
      <c r="L626" s="177">
        <v>0.38</v>
      </c>
      <c r="M626" s="177">
        <v>0.36</v>
      </c>
      <c r="N626" s="177">
        <v>0.35820000000000002</v>
      </c>
      <c r="O626" s="177">
        <v>0.35499999999999998</v>
      </c>
      <c r="P626" s="176">
        <v>0.3</v>
      </c>
      <c r="Q626" s="177">
        <v>0.36463589743589703</v>
      </c>
      <c r="R626" s="216">
        <v>0.21</v>
      </c>
      <c r="S626" s="177">
        <v>0.33</v>
      </c>
      <c r="T626" s="177">
        <v>0.39</v>
      </c>
      <c r="U626" s="173"/>
      <c r="V626" s="174"/>
      <c r="W626" s="174"/>
      <c r="X626" s="174"/>
      <c r="Y626" s="175">
        <v>42</v>
      </c>
    </row>
    <row r="627" spans="1:25">
      <c r="A627" s="118"/>
      <c r="B627" s="101">
        <v>1</v>
      </c>
      <c r="C627" s="90">
        <v>3</v>
      </c>
      <c r="D627" s="177">
        <v>0.36230050000000003</v>
      </c>
      <c r="E627" s="177">
        <v>0.376</v>
      </c>
      <c r="F627" s="178">
        <v>0.33039305728260909</v>
      </c>
      <c r="G627" s="177">
        <v>0.38890000000000002</v>
      </c>
      <c r="H627" s="178">
        <v>0.35000000000000003</v>
      </c>
      <c r="I627" s="177">
        <v>0.32</v>
      </c>
      <c r="J627" s="178">
        <v>0.36</v>
      </c>
      <c r="K627" s="178">
        <v>0.38</v>
      </c>
      <c r="L627" s="107">
        <v>0.39</v>
      </c>
      <c r="M627" s="107">
        <v>0.36</v>
      </c>
      <c r="N627" s="107">
        <v>0.35109999999999997</v>
      </c>
      <c r="O627" s="107">
        <v>0.374</v>
      </c>
      <c r="P627" s="217">
        <v>0.3</v>
      </c>
      <c r="Q627" s="218">
        <v>0.34710999999999997</v>
      </c>
      <c r="R627" s="107">
        <v>0.37</v>
      </c>
      <c r="S627" s="107">
        <v>0.33</v>
      </c>
      <c r="T627" s="177">
        <v>0.38</v>
      </c>
      <c r="U627" s="173"/>
      <c r="V627" s="174"/>
      <c r="W627" s="174"/>
      <c r="X627" s="174"/>
      <c r="Y627" s="175">
        <v>16</v>
      </c>
    </row>
    <row r="628" spans="1:25">
      <c r="A628" s="118"/>
      <c r="B628" s="101">
        <v>1</v>
      </c>
      <c r="C628" s="90">
        <v>4</v>
      </c>
      <c r="D628" s="177">
        <v>0.36638749999999998</v>
      </c>
      <c r="E628" s="177">
        <v>0.35299999999999998</v>
      </c>
      <c r="F628" s="178">
        <v>0.32973643500134892</v>
      </c>
      <c r="G628" s="177">
        <v>0.40029999999999999</v>
      </c>
      <c r="H628" s="178">
        <v>0.36</v>
      </c>
      <c r="I628" s="177">
        <v>0.33</v>
      </c>
      <c r="J628" s="178">
        <v>0.38</v>
      </c>
      <c r="K628" s="178">
        <v>0.38</v>
      </c>
      <c r="L628" s="107">
        <v>0.39</v>
      </c>
      <c r="M628" s="107">
        <v>0.36</v>
      </c>
      <c r="N628" s="107">
        <v>0.36499999999999999</v>
      </c>
      <c r="O628" s="107">
        <v>0.38900000000000001</v>
      </c>
      <c r="P628" s="217">
        <v>0.31</v>
      </c>
      <c r="Q628" s="107">
        <v>0.36386206896551698</v>
      </c>
      <c r="R628" s="107">
        <v>0.37</v>
      </c>
      <c r="S628" s="107">
        <v>0.34</v>
      </c>
      <c r="T628" s="177">
        <v>0.37</v>
      </c>
      <c r="U628" s="173"/>
      <c r="V628" s="174"/>
      <c r="W628" s="174"/>
      <c r="X628" s="174"/>
      <c r="Y628" s="175">
        <v>0.36378065930863357</v>
      </c>
    </row>
    <row r="629" spans="1:25">
      <c r="A629" s="118"/>
      <c r="B629" s="101">
        <v>1</v>
      </c>
      <c r="C629" s="90">
        <v>5</v>
      </c>
      <c r="D629" s="177">
        <v>0.373224</v>
      </c>
      <c r="E629" s="177">
        <v>0.376</v>
      </c>
      <c r="F629" s="177">
        <v>0.33699286326378936</v>
      </c>
      <c r="G629" s="177">
        <v>0.3831</v>
      </c>
      <c r="H629" s="177">
        <v>0.36499999999999999</v>
      </c>
      <c r="I629" s="177">
        <v>0.32</v>
      </c>
      <c r="J629" s="177">
        <v>0.39</v>
      </c>
      <c r="K629" s="177">
        <v>0.39</v>
      </c>
      <c r="L629" s="177">
        <v>0.4</v>
      </c>
      <c r="M629" s="177">
        <v>0.36</v>
      </c>
      <c r="N629" s="177">
        <v>0.37169999999999997</v>
      </c>
      <c r="O629" s="177">
        <v>0.38100000000000001</v>
      </c>
      <c r="P629" s="176">
        <v>0.32</v>
      </c>
      <c r="Q629" s="177">
        <v>0.35845631067961198</v>
      </c>
      <c r="R629" s="177">
        <v>0.37</v>
      </c>
      <c r="S629" s="177">
        <v>0.35</v>
      </c>
      <c r="T629" s="177">
        <v>0.38</v>
      </c>
      <c r="U629" s="173"/>
      <c r="V629" s="174"/>
      <c r="W629" s="174"/>
      <c r="X629" s="174"/>
      <c r="Y629" s="115"/>
    </row>
    <row r="630" spans="1:25">
      <c r="A630" s="118"/>
      <c r="B630" s="101">
        <v>1</v>
      </c>
      <c r="C630" s="90">
        <v>6</v>
      </c>
      <c r="D630" s="177">
        <v>0.37111300000000003</v>
      </c>
      <c r="E630" s="177">
        <v>0.375</v>
      </c>
      <c r="F630" s="177">
        <v>0.33030802678144106</v>
      </c>
      <c r="G630" s="177">
        <v>0.3921</v>
      </c>
      <c r="H630" s="177">
        <v>0.36</v>
      </c>
      <c r="I630" s="177">
        <v>0.34</v>
      </c>
      <c r="J630" s="177">
        <v>0.38</v>
      </c>
      <c r="K630" s="177">
        <v>0.37</v>
      </c>
      <c r="L630" s="177">
        <v>0.39</v>
      </c>
      <c r="M630" s="177">
        <v>0.36</v>
      </c>
      <c r="N630" s="177">
        <v>0.35449999999999998</v>
      </c>
      <c r="O630" s="177">
        <v>0.35899999999999999</v>
      </c>
      <c r="P630" s="176">
        <v>0.33</v>
      </c>
      <c r="Q630" s="177">
        <v>0.36752475247524802</v>
      </c>
      <c r="R630" s="177">
        <v>0.37</v>
      </c>
      <c r="S630" s="177">
        <v>0.33</v>
      </c>
      <c r="T630" s="177">
        <v>0.37</v>
      </c>
      <c r="U630" s="173"/>
      <c r="V630" s="174"/>
      <c r="W630" s="174"/>
      <c r="X630" s="174"/>
      <c r="Y630" s="115"/>
    </row>
    <row r="631" spans="1:25">
      <c r="A631" s="118"/>
      <c r="B631" s="102" t="s">
        <v>156</v>
      </c>
      <c r="C631" s="94"/>
      <c r="D631" s="179">
        <v>0.36910166666666672</v>
      </c>
      <c r="E631" s="179">
        <v>0.3661666666666667</v>
      </c>
      <c r="F631" s="179">
        <v>0.33143390550594387</v>
      </c>
      <c r="G631" s="179">
        <v>0.39531666666666659</v>
      </c>
      <c r="H631" s="179">
        <v>0.35583333333333339</v>
      </c>
      <c r="I631" s="179">
        <v>0.32833333333333337</v>
      </c>
      <c r="J631" s="179">
        <v>0.37666666666666665</v>
      </c>
      <c r="K631" s="179">
        <v>0.37833333333333335</v>
      </c>
      <c r="L631" s="179">
        <v>0.39000000000000007</v>
      </c>
      <c r="M631" s="179">
        <v>0.36333333333333329</v>
      </c>
      <c r="N631" s="179">
        <v>0.35986666666666661</v>
      </c>
      <c r="O631" s="179">
        <v>0.36649999999999999</v>
      </c>
      <c r="P631" s="179">
        <v>0.31</v>
      </c>
      <c r="Q631" s="179">
        <v>0.36095998063793849</v>
      </c>
      <c r="R631" s="179">
        <v>0.34</v>
      </c>
      <c r="S631" s="179">
        <v>0.33666666666666667</v>
      </c>
      <c r="T631" s="179">
        <v>0.35333333333333333</v>
      </c>
      <c r="U631" s="173"/>
      <c r="V631" s="174"/>
      <c r="W631" s="174"/>
      <c r="X631" s="174"/>
      <c r="Y631" s="115"/>
    </row>
    <row r="632" spans="1:25">
      <c r="A632" s="118"/>
      <c r="B632" s="2" t="s">
        <v>157</v>
      </c>
      <c r="C632" s="114"/>
      <c r="D632" s="107">
        <v>0.36882400000000004</v>
      </c>
      <c r="E632" s="107">
        <v>0.373</v>
      </c>
      <c r="F632" s="107">
        <v>0.33035054203202507</v>
      </c>
      <c r="G632" s="107">
        <v>0.39369999999999999</v>
      </c>
      <c r="H632" s="107">
        <v>0.35750000000000004</v>
      </c>
      <c r="I632" s="107">
        <v>0.33</v>
      </c>
      <c r="J632" s="107">
        <v>0.38</v>
      </c>
      <c r="K632" s="107">
        <v>0.38</v>
      </c>
      <c r="L632" s="107">
        <v>0.39</v>
      </c>
      <c r="M632" s="107">
        <v>0.36</v>
      </c>
      <c r="N632" s="107">
        <v>0.35845000000000005</v>
      </c>
      <c r="O632" s="107">
        <v>0.36649999999999999</v>
      </c>
      <c r="P632" s="107">
        <v>0.30499999999999999</v>
      </c>
      <c r="Q632" s="107">
        <v>0.36401646161843698</v>
      </c>
      <c r="R632" s="107">
        <v>0.37</v>
      </c>
      <c r="S632" s="107">
        <v>0.33500000000000002</v>
      </c>
      <c r="T632" s="107">
        <v>0.375</v>
      </c>
      <c r="U632" s="173"/>
      <c r="V632" s="174"/>
      <c r="W632" s="174"/>
      <c r="X632" s="174"/>
      <c r="Y632" s="115"/>
    </row>
    <row r="633" spans="1:25">
      <c r="A633" s="118"/>
      <c r="B633" s="2" t="s">
        <v>158</v>
      </c>
      <c r="C633" s="114"/>
      <c r="D633" s="107">
        <v>4.8297434679977188E-3</v>
      </c>
      <c r="E633" s="107">
        <v>1.3227496613746191E-2</v>
      </c>
      <c r="F633" s="107">
        <v>5.766441737669205E-3</v>
      </c>
      <c r="G633" s="107">
        <v>1.0105922356057674E-2</v>
      </c>
      <c r="H633" s="107">
        <v>7.3598007219398687E-3</v>
      </c>
      <c r="I633" s="107">
        <v>7.5277265270908156E-3</v>
      </c>
      <c r="J633" s="107">
        <v>1.0327955589886455E-2</v>
      </c>
      <c r="K633" s="107">
        <v>7.5277265270908165E-3</v>
      </c>
      <c r="L633" s="107">
        <v>6.324555320336764E-3</v>
      </c>
      <c r="M633" s="107">
        <v>8.1649658092772665E-3</v>
      </c>
      <c r="N633" s="107">
        <v>7.4320028704694847E-3</v>
      </c>
      <c r="O633" s="107">
        <v>1.7952715672009067E-2</v>
      </c>
      <c r="P633" s="107">
        <v>1.2649110640673528E-2</v>
      </c>
      <c r="Q633" s="107">
        <v>7.3950084065373982E-3</v>
      </c>
      <c r="R633" s="107">
        <v>6.4187226143524942E-2</v>
      </c>
      <c r="S633" s="107">
        <v>8.1649658092772491E-3</v>
      </c>
      <c r="T633" s="107">
        <v>6.0882400303097925E-2</v>
      </c>
      <c r="U633" s="136"/>
      <c r="V633" s="2"/>
      <c r="W633" s="2"/>
      <c r="X633" s="2"/>
      <c r="Y633" s="115"/>
    </row>
    <row r="634" spans="1:25">
      <c r="A634" s="118"/>
      <c r="B634" s="2" t="s">
        <v>93</v>
      </c>
      <c r="C634" s="114"/>
      <c r="D634" s="95">
        <v>1.3085130478046388E-2</v>
      </c>
      <c r="E634" s="95">
        <v>3.6124251107181218E-2</v>
      </c>
      <c r="F634" s="95">
        <v>1.7398466607894437E-2</v>
      </c>
      <c r="G634" s="95">
        <v>2.556411911815256E-2</v>
      </c>
      <c r="H634" s="95">
        <v>2.0683280717395412E-2</v>
      </c>
      <c r="I634" s="95">
        <v>2.2927085869312126E-2</v>
      </c>
      <c r="J634" s="95">
        <v>2.741935112359236E-2</v>
      </c>
      <c r="K634" s="95">
        <v>1.9897074520944889E-2</v>
      </c>
      <c r="L634" s="95">
        <v>1.6216808513684008E-2</v>
      </c>
      <c r="M634" s="95">
        <v>2.247238296131358E-2</v>
      </c>
      <c r="N634" s="95">
        <v>2.0652101344394644E-2</v>
      </c>
      <c r="O634" s="95">
        <v>4.8984217386109329E-2</v>
      </c>
      <c r="P634" s="95">
        <v>4.0803582711850091E-2</v>
      </c>
      <c r="Q634" s="95">
        <v>2.0487058962791151E-2</v>
      </c>
      <c r="R634" s="95">
        <v>0.18878595924566158</v>
      </c>
      <c r="S634" s="95">
        <v>2.4252373690922521E-2</v>
      </c>
      <c r="T634" s="95">
        <v>0.17230868010310735</v>
      </c>
      <c r="U634" s="136"/>
      <c r="V634" s="2"/>
      <c r="W634" s="2"/>
      <c r="X634" s="2"/>
      <c r="Y634" s="116"/>
    </row>
    <row r="635" spans="1:25">
      <c r="A635" s="118"/>
      <c r="B635" s="103" t="s">
        <v>159</v>
      </c>
      <c r="C635" s="114"/>
      <c r="D635" s="95">
        <v>1.4626966062862623E-2</v>
      </c>
      <c r="E635" s="95">
        <v>6.5589175701856739E-3</v>
      </c>
      <c r="F635" s="95">
        <v>-8.8918289015597507E-2</v>
      </c>
      <c r="G635" s="95">
        <v>8.6689620657588895E-2</v>
      </c>
      <c r="H635" s="95">
        <v>-2.1846477463656533E-2</v>
      </c>
      <c r="I635" s="95">
        <v>-9.7441480376301404E-2</v>
      </c>
      <c r="J635" s="95">
        <v>3.5422464136831699E-2</v>
      </c>
      <c r="K635" s="95">
        <v>4.0003979464870998E-2</v>
      </c>
      <c r="L635" s="95">
        <v>7.2074586761144532E-2</v>
      </c>
      <c r="M635" s="95">
        <v>-1.2296584874810224E-3</v>
      </c>
      <c r="N635" s="95">
        <v>-1.0759210369802319E-2</v>
      </c>
      <c r="O635" s="95">
        <v>7.4752206357933115E-3</v>
      </c>
      <c r="P635" s="95">
        <v>-0.14783814898473135</v>
      </c>
      <c r="Q635" s="95">
        <v>-7.7537895391573963E-3</v>
      </c>
      <c r="R635" s="95">
        <v>-6.5370873080027869E-2</v>
      </c>
      <c r="S635" s="95">
        <v>-7.4533903736106133E-2</v>
      </c>
      <c r="T635" s="95">
        <v>-2.8718750455715258E-2</v>
      </c>
      <c r="U635" s="136"/>
      <c r="V635" s="2"/>
      <c r="W635" s="2"/>
      <c r="X635" s="2"/>
      <c r="Y635" s="116"/>
    </row>
    <row r="636" spans="1:25">
      <c r="B636" s="124"/>
      <c r="C636" s="102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</row>
    <row r="637" spans="1:25">
      <c r="B637" s="128" t="s">
        <v>254</v>
      </c>
      <c r="Y637" s="112" t="s">
        <v>171</v>
      </c>
    </row>
    <row r="638" spans="1:25">
      <c r="A638" s="108" t="s">
        <v>6</v>
      </c>
      <c r="B638" s="100" t="s">
        <v>120</v>
      </c>
      <c r="C638" s="97" t="s">
        <v>121</v>
      </c>
      <c r="D638" s="98" t="s">
        <v>142</v>
      </c>
      <c r="E638" s="99" t="s">
        <v>142</v>
      </c>
      <c r="F638" s="13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12">
        <v>1</v>
      </c>
    </row>
    <row r="639" spans="1:25">
      <c r="A639" s="118"/>
      <c r="B639" s="101" t="s">
        <v>143</v>
      </c>
      <c r="C639" s="90" t="s">
        <v>143</v>
      </c>
      <c r="D639" s="134" t="s">
        <v>144</v>
      </c>
      <c r="E639" s="135" t="s">
        <v>145</v>
      </c>
      <c r="F639" s="13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12" t="s">
        <v>3</v>
      </c>
    </row>
    <row r="640" spans="1:25">
      <c r="A640" s="118"/>
      <c r="B640" s="101"/>
      <c r="C640" s="90"/>
      <c r="D640" s="91" t="s">
        <v>154</v>
      </c>
      <c r="E640" s="92" t="s">
        <v>154</v>
      </c>
      <c r="F640" s="13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12">
        <v>2</v>
      </c>
    </row>
    <row r="641" spans="1:25">
      <c r="A641" s="118"/>
      <c r="B641" s="101"/>
      <c r="C641" s="90"/>
      <c r="D641" s="109"/>
      <c r="E641" s="109"/>
      <c r="F641" s="13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12">
        <v>2</v>
      </c>
    </row>
    <row r="642" spans="1:25">
      <c r="A642" s="118"/>
      <c r="B642" s="100">
        <v>1</v>
      </c>
      <c r="C642" s="96">
        <v>1</v>
      </c>
      <c r="D642" s="104"/>
      <c r="E642" s="104">
        <v>0.8</v>
      </c>
      <c r="F642" s="13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12">
        <v>1</v>
      </c>
    </row>
    <row r="643" spans="1:25">
      <c r="A643" s="118"/>
      <c r="B643" s="101">
        <v>1</v>
      </c>
      <c r="C643" s="90">
        <v>2</v>
      </c>
      <c r="D643" s="92">
        <v>0.86</v>
      </c>
      <c r="E643" s="92">
        <v>0.6</v>
      </c>
      <c r="F643" s="13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112">
        <v>18</v>
      </c>
    </row>
    <row r="644" spans="1:25">
      <c r="A644" s="118"/>
      <c r="B644" s="101">
        <v>1</v>
      </c>
      <c r="C644" s="90">
        <v>3</v>
      </c>
      <c r="D644" s="92"/>
      <c r="E644" s="92">
        <v>0.5</v>
      </c>
      <c r="F644" s="13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12">
        <v>16</v>
      </c>
    </row>
    <row r="645" spans="1:25">
      <c r="A645" s="118"/>
      <c r="B645" s="101">
        <v>1</v>
      </c>
      <c r="C645" s="90">
        <v>4</v>
      </c>
      <c r="D645" s="92"/>
      <c r="E645" s="92">
        <v>0.5</v>
      </c>
      <c r="F645" s="13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12">
        <v>0.70499999999999996</v>
      </c>
    </row>
    <row r="646" spans="1:25">
      <c r="A646" s="118"/>
      <c r="B646" s="101">
        <v>1</v>
      </c>
      <c r="C646" s="90">
        <v>5</v>
      </c>
      <c r="D646" s="92">
        <v>0.66</v>
      </c>
      <c r="E646" s="92">
        <v>0.6</v>
      </c>
      <c r="F646" s="13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113"/>
    </row>
    <row r="647" spans="1:25">
      <c r="A647" s="118"/>
      <c r="B647" s="101">
        <v>1</v>
      </c>
      <c r="C647" s="90">
        <v>6</v>
      </c>
      <c r="D647" s="92"/>
      <c r="E647" s="92">
        <v>0.9</v>
      </c>
      <c r="F647" s="13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113"/>
    </row>
    <row r="648" spans="1:25">
      <c r="A648" s="118"/>
      <c r="B648" s="102" t="s">
        <v>156</v>
      </c>
      <c r="C648" s="94"/>
      <c r="D648" s="106">
        <v>0.76</v>
      </c>
      <c r="E648" s="106">
        <v>0.65</v>
      </c>
      <c r="F648" s="13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13"/>
    </row>
    <row r="649" spans="1:25">
      <c r="A649" s="118"/>
      <c r="B649" s="2" t="s">
        <v>157</v>
      </c>
      <c r="C649" s="114"/>
      <c r="D649" s="93">
        <v>0.76</v>
      </c>
      <c r="E649" s="93">
        <v>0.6</v>
      </c>
      <c r="F649" s="13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13"/>
    </row>
    <row r="650" spans="1:25">
      <c r="A650" s="118"/>
      <c r="B650" s="2" t="s">
        <v>158</v>
      </c>
      <c r="C650" s="114"/>
      <c r="D650" s="93">
        <v>0.14142135623730956</v>
      </c>
      <c r="E650" s="93">
        <v>0.16431676725154998</v>
      </c>
      <c r="F650" s="180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13"/>
    </row>
    <row r="651" spans="1:25">
      <c r="A651" s="118"/>
      <c r="B651" s="2" t="s">
        <v>93</v>
      </c>
      <c r="C651" s="114"/>
      <c r="D651" s="95">
        <v>0.18608073189119678</v>
      </c>
      <c r="E651" s="95">
        <v>0.25279502654084612</v>
      </c>
      <c r="F651" s="13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16"/>
    </row>
    <row r="652" spans="1:25">
      <c r="A652" s="118"/>
      <c r="B652" s="103" t="s">
        <v>159</v>
      </c>
      <c r="C652" s="114"/>
      <c r="D652" s="95">
        <v>7.8014184397163122E-2</v>
      </c>
      <c r="E652" s="95">
        <v>-7.8014184397163011E-2</v>
      </c>
      <c r="F652" s="13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116"/>
    </row>
    <row r="653" spans="1:25">
      <c r="B653" s="124"/>
      <c r="C653" s="102"/>
      <c r="D653" s="111"/>
      <c r="E653" s="111"/>
    </row>
    <row r="654" spans="1:25">
      <c r="B654" s="128" t="s">
        <v>255</v>
      </c>
      <c r="Y654" s="112" t="s">
        <v>171</v>
      </c>
    </row>
    <row r="655" spans="1:25">
      <c r="A655" s="108" t="s">
        <v>9</v>
      </c>
      <c r="B655" s="100" t="s">
        <v>120</v>
      </c>
      <c r="C655" s="97" t="s">
        <v>121</v>
      </c>
      <c r="D655" s="98" t="s">
        <v>142</v>
      </c>
      <c r="E655" s="99" t="s">
        <v>142</v>
      </c>
      <c r="F655" s="13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12">
        <v>1</v>
      </c>
    </row>
    <row r="656" spans="1:25">
      <c r="A656" s="118"/>
      <c r="B656" s="101" t="s">
        <v>143</v>
      </c>
      <c r="C656" s="90" t="s">
        <v>143</v>
      </c>
      <c r="D656" s="134" t="s">
        <v>144</v>
      </c>
      <c r="E656" s="135" t="s">
        <v>145</v>
      </c>
      <c r="F656" s="13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112" t="s">
        <v>3</v>
      </c>
    </row>
    <row r="657" spans="1:25">
      <c r="A657" s="118"/>
      <c r="B657" s="101"/>
      <c r="C657" s="90"/>
      <c r="D657" s="91" t="s">
        <v>154</v>
      </c>
      <c r="E657" s="92" t="s">
        <v>154</v>
      </c>
      <c r="F657" s="13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112">
        <v>1</v>
      </c>
    </row>
    <row r="658" spans="1:25">
      <c r="A658" s="118"/>
      <c r="B658" s="101"/>
      <c r="C658" s="90"/>
      <c r="D658" s="109"/>
      <c r="E658" s="109"/>
      <c r="F658" s="13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12">
        <v>1</v>
      </c>
    </row>
    <row r="659" spans="1:25">
      <c r="A659" s="118"/>
      <c r="B659" s="100">
        <v>1</v>
      </c>
      <c r="C659" s="96">
        <v>1</v>
      </c>
      <c r="D659" s="182"/>
      <c r="E659" s="182">
        <v>12.4</v>
      </c>
      <c r="F659" s="183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5">
        <v>1</v>
      </c>
    </row>
    <row r="660" spans="1:25">
      <c r="A660" s="118"/>
      <c r="B660" s="101">
        <v>1</v>
      </c>
      <c r="C660" s="90">
        <v>2</v>
      </c>
      <c r="D660" s="186">
        <v>13</v>
      </c>
      <c r="E660" s="186">
        <v>12.7</v>
      </c>
      <c r="F660" s="183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5">
        <v>19</v>
      </c>
    </row>
    <row r="661" spans="1:25">
      <c r="A661" s="118"/>
      <c r="B661" s="101">
        <v>1</v>
      </c>
      <c r="C661" s="90">
        <v>3</v>
      </c>
      <c r="D661" s="186"/>
      <c r="E661" s="186">
        <v>11.4</v>
      </c>
      <c r="F661" s="183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5">
        <v>16</v>
      </c>
    </row>
    <row r="662" spans="1:25">
      <c r="A662" s="118"/>
      <c r="B662" s="101">
        <v>1</v>
      </c>
      <c r="C662" s="90">
        <v>4</v>
      </c>
      <c r="D662" s="186"/>
      <c r="E662" s="186">
        <v>12.7</v>
      </c>
      <c r="F662" s="183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5">
        <v>12.975</v>
      </c>
    </row>
    <row r="663" spans="1:25">
      <c r="A663" s="118"/>
      <c r="B663" s="101">
        <v>1</v>
      </c>
      <c r="C663" s="90">
        <v>5</v>
      </c>
      <c r="D663" s="186">
        <v>14</v>
      </c>
      <c r="E663" s="186">
        <v>12.9</v>
      </c>
      <c r="F663" s="183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7"/>
    </row>
    <row r="664" spans="1:25">
      <c r="A664" s="118"/>
      <c r="B664" s="101">
        <v>1</v>
      </c>
      <c r="C664" s="90">
        <v>6</v>
      </c>
      <c r="D664" s="186"/>
      <c r="E664" s="186">
        <v>12.6</v>
      </c>
      <c r="F664" s="183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7"/>
    </row>
    <row r="665" spans="1:25">
      <c r="A665" s="118"/>
      <c r="B665" s="102" t="s">
        <v>156</v>
      </c>
      <c r="C665" s="94"/>
      <c r="D665" s="188">
        <v>13.5</v>
      </c>
      <c r="E665" s="188">
        <v>12.450000000000001</v>
      </c>
      <c r="F665" s="183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7"/>
    </row>
    <row r="666" spans="1:25">
      <c r="A666" s="118"/>
      <c r="B666" s="2" t="s">
        <v>157</v>
      </c>
      <c r="C666" s="114"/>
      <c r="D666" s="189">
        <v>13.5</v>
      </c>
      <c r="E666" s="189">
        <v>12.649999999999999</v>
      </c>
      <c r="F666" s="183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7"/>
    </row>
    <row r="667" spans="1:25">
      <c r="A667" s="118"/>
      <c r="B667" s="2" t="s">
        <v>158</v>
      </c>
      <c r="C667" s="114"/>
      <c r="D667" s="189">
        <v>0.70710678118654757</v>
      </c>
      <c r="E667" s="189">
        <v>0.5394441583704469</v>
      </c>
      <c r="F667" s="183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7"/>
    </row>
    <row r="668" spans="1:25">
      <c r="A668" s="118"/>
      <c r="B668" s="2" t="s">
        <v>93</v>
      </c>
      <c r="C668" s="114"/>
      <c r="D668" s="95">
        <v>5.2378280087892415E-2</v>
      </c>
      <c r="E668" s="95">
        <v>4.3328848061883279E-2</v>
      </c>
      <c r="F668" s="13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16"/>
    </row>
    <row r="669" spans="1:25">
      <c r="A669" s="118"/>
      <c r="B669" s="103" t="s">
        <v>159</v>
      </c>
      <c r="C669" s="114"/>
      <c r="D669" s="95">
        <v>4.0462427745664664E-2</v>
      </c>
      <c r="E669" s="95">
        <v>-4.0462427745664664E-2</v>
      </c>
      <c r="F669" s="13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16"/>
    </row>
    <row r="670" spans="1:25">
      <c r="B670" s="124"/>
      <c r="C670" s="102"/>
      <c r="D670" s="111"/>
      <c r="E670" s="111"/>
    </row>
    <row r="671" spans="1:25">
      <c r="B671" s="128" t="s">
        <v>256</v>
      </c>
      <c r="Y671" s="112" t="s">
        <v>171</v>
      </c>
    </row>
    <row r="672" spans="1:25">
      <c r="A672" s="108" t="s">
        <v>60</v>
      </c>
      <c r="B672" s="100" t="s">
        <v>120</v>
      </c>
      <c r="C672" s="97" t="s">
        <v>121</v>
      </c>
      <c r="D672" s="98" t="s">
        <v>142</v>
      </c>
      <c r="E672" s="99" t="s">
        <v>142</v>
      </c>
      <c r="F672" s="13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12">
        <v>1</v>
      </c>
    </row>
    <row r="673" spans="1:25">
      <c r="A673" s="118"/>
      <c r="B673" s="101" t="s">
        <v>143</v>
      </c>
      <c r="C673" s="90" t="s">
        <v>143</v>
      </c>
      <c r="D673" s="134" t="s">
        <v>144</v>
      </c>
      <c r="E673" s="135" t="s">
        <v>145</v>
      </c>
      <c r="F673" s="13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12" t="s">
        <v>3</v>
      </c>
    </row>
    <row r="674" spans="1:25">
      <c r="A674" s="118"/>
      <c r="B674" s="101"/>
      <c r="C674" s="90"/>
      <c r="D674" s="91" t="s">
        <v>154</v>
      </c>
      <c r="E674" s="92" t="s">
        <v>154</v>
      </c>
      <c r="F674" s="13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12">
        <v>2</v>
      </c>
    </row>
    <row r="675" spans="1:25">
      <c r="A675" s="118"/>
      <c r="B675" s="101"/>
      <c r="C675" s="90"/>
      <c r="D675" s="109"/>
      <c r="E675" s="109"/>
      <c r="F675" s="13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12">
        <v>2</v>
      </c>
    </row>
    <row r="676" spans="1:25">
      <c r="A676" s="118"/>
      <c r="B676" s="100">
        <v>1</v>
      </c>
      <c r="C676" s="96">
        <v>1</v>
      </c>
      <c r="D676" s="104"/>
      <c r="E676" s="104" t="s">
        <v>113</v>
      </c>
      <c r="F676" s="13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12">
        <v>1</v>
      </c>
    </row>
    <row r="677" spans="1:25">
      <c r="A677" s="118"/>
      <c r="B677" s="101">
        <v>1</v>
      </c>
      <c r="C677" s="90">
        <v>2</v>
      </c>
      <c r="D677" s="132" t="s">
        <v>114</v>
      </c>
      <c r="E677" s="92">
        <v>1</v>
      </c>
      <c r="F677" s="13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112">
        <v>1</v>
      </c>
    </row>
    <row r="678" spans="1:25">
      <c r="A678" s="118"/>
      <c r="B678" s="101">
        <v>1</v>
      </c>
      <c r="C678" s="90">
        <v>3</v>
      </c>
      <c r="D678" s="92"/>
      <c r="E678" s="92">
        <v>1</v>
      </c>
      <c r="F678" s="13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12">
        <v>16</v>
      </c>
    </row>
    <row r="679" spans="1:25">
      <c r="A679" s="118"/>
      <c r="B679" s="101">
        <v>1</v>
      </c>
      <c r="C679" s="90">
        <v>4</v>
      </c>
      <c r="D679" s="92"/>
      <c r="E679" s="92">
        <v>1</v>
      </c>
      <c r="F679" s="13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12">
        <v>0.83333333333333304</v>
      </c>
    </row>
    <row r="680" spans="1:25">
      <c r="A680" s="118"/>
      <c r="B680" s="101">
        <v>1</v>
      </c>
      <c r="C680" s="90">
        <v>5</v>
      </c>
      <c r="D680" s="132" t="s">
        <v>114</v>
      </c>
      <c r="E680" s="92">
        <v>1</v>
      </c>
      <c r="F680" s="13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113"/>
    </row>
    <row r="681" spans="1:25">
      <c r="A681" s="118"/>
      <c r="B681" s="101">
        <v>1</v>
      </c>
      <c r="C681" s="90">
        <v>6</v>
      </c>
      <c r="D681" s="92"/>
      <c r="E681" s="92" t="s">
        <v>113</v>
      </c>
      <c r="F681" s="13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113"/>
    </row>
    <row r="682" spans="1:25">
      <c r="A682" s="118"/>
      <c r="B682" s="102" t="s">
        <v>156</v>
      </c>
      <c r="C682" s="94"/>
      <c r="D682" s="106" t="s">
        <v>334</v>
      </c>
      <c r="E682" s="106">
        <v>1</v>
      </c>
      <c r="F682" s="13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13"/>
    </row>
    <row r="683" spans="1:25">
      <c r="A683" s="118"/>
      <c r="B683" s="2" t="s">
        <v>157</v>
      </c>
      <c r="C683" s="114"/>
      <c r="D683" s="93" t="s">
        <v>334</v>
      </c>
      <c r="E683" s="93">
        <v>1</v>
      </c>
      <c r="F683" s="13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13"/>
    </row>
    <row r="684" spans="1:25">
      <c r="A684" s="118"/>
      <c r="B684" s="2" t="s">
        <v>158</v>
      </c>
      <c r="C684" s="114"/>
      <c r="D684" s="93" t="s">
        <v>334</v>
      </c>
      <c r="E684" s="93">
        <v>0</v>
      </c>
      <c r="F684" s="180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13"/>
    </row>
    <row r="685" spans="1:25">
      <c r="A685" s="118"/>
      <c r="B685" s="2" t="s">
        <v>93</v>
      </c>
      <c r="C685" s="114"/>
      <c r="D685" s="95" t="s">
        <v>334</v>
      </c>
      <c r="E685" s="95">
        <v>0</v>
      </c>
      <c r="F685" s="13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16"/>
    </row>
    <row r="686" spans="1:25">
      <c r="A686" s="118"/>
      <c r="B686" s="103" t="s">
        <v>159</v>
      </c>
      <c r="C686" s="114"/>
      <c r="D686" s="95" t="s">
        <v>334</v>
      </c>
      <c r="E686" s="95">
        <v>0.2000000000000004</v>
      </c>
      <c r="F686" s="13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16"/>
    </row>
    <row r="687" spans="1:25">
      <c r="B687" s="124"/>
      <c r="C687" s="102"/>
      <c r="D687" s="111"/>
      <c r="E687" s="111"/>
    </row>
    <row r="688" spans="1:25">
      <c r="B688" s="128" t="s">
        <v>257</v>
      </c>
      <c r="Y688" s="112" t="s">
        <v>171</v>
      </c>
    </row>
    <row r="689" spans="1:25">
      <c r="A689" s="108" t="s">
        <v>12</v>
      </c>
      <c r="B689" s="100" t="s">
        <v>120</v>
      </c>
      <c r="C689" s="97" t="s">
        <v>121</v>
      </c>
      <c r="D689" s="98" t="s">
        <v>142</v>
      </c>
      <c r="E689" s="13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112">
        <v>1</v>
      </c>
    </row>
    <row r="690" spans="1:25">
      <c r="A690" s="118"/>
      <c r="B690" s="101" t="s">
        <v>143</v>
      </c>
      <c r="C690" s="90" t="s">
        <v>143</v>
      </c>
      <c r="D690" s="134" t="s">
        <v>144</v>
      </c>
      <c r="E690" s="13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12" t="s">
        <v>3</v>
      </c>
    </row>
    <row r="691" spans="1:25">
      <c r="A691" s="118"/>
      <c r="B691" s="101"/>
      <c r="C691" s="90"/>
      <c r="D691" s="91" t="s">
        <v>154</v>
      </c>
      <c r="E691" s="13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12">
        <v>2</v>
      </c>
    </row>
    <row r="692" spans="1:25">
      <c r="A692" s="118"/>
      <c r="B692" s="101"/>
      <c r="C692" s="90"/>
      <c r="D692" s="109"/>
      <c r="E692" s="13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12">
        <v>2</v>
      </c>
    </row>
    <row r="693" spans="1:25">
      <c r="A693" s="118"/>
      <c r="B693" s="100">
        <v>1</v>
      </c>
      <c r="C693" s="96">
        <v>1</v>
      </c>
      <c r="D693" s="104">
        <v>6.2</v>
      </c>
      <c r="E693" s="13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12">
        <v>1</v>
      </c>
    </row>
    <row r="694" spans="1:25">
      <c r="A694" s="118"/>
      <c r="B694" s="101">
        <v>1</v>
      </c>
      <c r="C694" s="90">
        <v>2</v>
      </c>
      <c r="D694" s="92">
        <v>6.1</v>
      </c>
      <c r="E694" s="13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12">
        <v>2</v>
      </c>
    </row>
    <row r="695" spans="1:25">
      <c r="A695" s="118"/>
      <c r="B695" s="102" t="s">
        <v>156</v>
      </c>
      <c r="C695" s="94"/>
      <c r="D695" s="106">
        <v>6.15</v>
      </c>
      <c r="E695" s="13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13"/>
    </row>
    <row r="696" spans="1:25">
      <c r="A696" s="118"/>
      <c r="B696" s="2" t="s">
        <v>157</v>
      </c>
      <c r="C696" s="114"/>
      <c r="D696" s="93">
        <v>6.15</v>
      </c>
      <c r="E696" s="13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13">
        <v>6.15</v>
      </c>
    </row>
    <row r="697" spans="1:25">
      <c r="A697" s="118"/>
      <c r="B697" s="2" t="s">
        <v>158</v>
      </c>
      <c r="C697" s="114"/>
      <c r="D697" s="93">
        <v>7.0710678118655126E-2</v>
      </c>
      <c r="E697" s="180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13"/>
    </row>
    <row r="698" spans="1:25">
      <c r="A698" s="118"/>
      <c r="B698" s="2" t="s">
        <v>93</v>
      </c>
      <c r="C698" s="114"/>
      <c r="D698" s="95">
        <v>1.1497671238805711E-2</v>
      </c>
      <c r="E698" s="13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116"/>
    </row>
    <row r="699" spans="1:25">
      <c r="A699" s="118"/>
      <c r="B699" s="103" t="s">
        <v>159</v>
      </c>
      <c r="C699" s="114"/>
      <c r="D699" s="95">
        <v>0</v>
      </c>
      <c r="E699" s="13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16"/>
    </row>
    <row r="700" spans="1:25">
      <c r="B700" s="124"/>
      <c r="C700" s="102"/>
      <c r="D700" s="111"/>
    </row>
    <row r="701" spans="1:25">
      <c r="B701" s="128" t="s">
        <v>258</v>
      </c>
      <c r="Y701" s="112" t="s">
        <v>171</v>
      </c>
    </row>
    <row r="702" spans="1:25">
      <c r="A702" s="108" t="s">
        <v>15</v>
      </c>
      <c r="B702" s="100" t="s">
        <v>120</v>
      </c>
      <c r="C702" s="97" t="s">
        <v>121</v>
      </c>
      <c r="D702" s="98" t="s">
        <v>142</v>
      </c>
      <c r="E702" s="99" t="s">
        <v>142</v>
      </c>
      <c r="F702" s="13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12">
        <v>1</v>
      </c>
    </row>
    <row r="703" spans="1:25">
      <c r="A703" s="118"/>
      <c r="B703" s="101" t="s">
        <v>143</v>
      </c>
      <c r="C703" s="90" t="s">
        <v>143</v>
      </c>
      <c r="D703" s="134" t="s">
        <v>144</v>
      </c>
      <c r="E703" s="135" t="s">
        <v>145</v>
      </c>
      <c r="F703" s="13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12" t="s">
        <v>3</v>
      </c>
    </row>
    <row r="704" spans="1:25">
      <c r="A704" s="118"/>
      <c r="B704" s="101"/>
      <c r="C704" s="90"/>
      <c r="D704" s="91" t="s">
        <v>154</v>
      </c>
      <c r="E704" s="92" t="s">
        <v>154</v>
      </c>
      <c r="F704" s="13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12">
        <v>2</v>
      </c>
    </row>
    <row r="705" spans="1:25">
      <c r="A705" s="118"/>
      <c r="B705" s="101"/>
      <c r="C705" s="90"/>
      <c r="D705" s="109"/>
      <c r="E705" s="109"/>
      <c r="F705" s="13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12">
        <v>2</v>
      </c>
    </row>
    <row r="706" spans="1:25">
      <c r="A706" s="118"/>
      <c r="B706" s="100">
        <v>1</v>
      </c>
      <c r="C706" s="96">
        <v>1</v>
      </c>
      <c r="D706" s="104"/>
      <c r="E706" s="104">
        <v>5.7</v>
      </c>
      <c r="F706" s="13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12">
        <v>1</v>
      </c>
    </row>
    <row r="707" spans="1:25">
      <c r="A707" s="118"/>
      <c r="B707" s="101">
        <v>1</v>
      </c>
      <c r="C707" s="90">
        <v>2</v>
      </c>
      <c r="D707" s="92">
        <v>6</v>
      </c>
      <c r="E707" s="92">
        <v>5.6</v>
      </c>
      <c r="F707" s="13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12">
        <v>3</v>
      </c>
    </row>
    <row r="708" spans="1:25">
      <c r="A708" s="118"/>
      <c r="B708" s="101">
        <v>1</v>
      </c>
      <c r="C708" s="90">
        <v>3</v>
      </c>
      <c r="D708" s="92"/>
      <c r="E708" s="92">
        <v>5.5</v>
      </c>
      <c r="F708" s="13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12">
        <v>16</v>
      </c>
    </row>
    <row r="709" spans="1:25">
      <c r="A709" s="118"/>
      <c r="B709" s="101">
        <v>1</v>
      </c>
      <c r="C709" s="90">
        <v>4</v>
      </c>
      <c r="D709" s="92"/>
      <c r="E709" s="92">
        <v>5.6</v>
      </c>
      <c r="F709" s="13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12">
        <v>5.81666666666667</v>
      </c>
    </row>
    <row r="710" spans="1:25">
      <c r="A710" s="118"/>
      <c r="B710" s="101">
        <v>1</v>
      </c>
      <c r="C710" s="90">
        <v>5</v>
      </c>
      <c r="D710" s="92">
        <v>6</v>
      </c>
      <c r="E710" s="92">
        <v>5.5</v>
      </c>
      <c r="F710" s="13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13"/>
    </row>
    <row r="711" spans="1:25">
      <c r="A711" s="118"/>
      <c r="B711" s="101">
        <v>1</v>
      </c>
      <c r="C711" s="90">
        <v>6</v>
      </c>
      <c r="D711" s="92"/>
      <c r="E711" s="92">
        <v>5.9</v>
      </c>
      <c r="F711" s="13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113"/>
    </row>
    <row r="712" spans="1:25">
      <c r="A712" s="118"/>
      <c r="B712" s="102" t="s">
        <v>156</v>
      </c>
      <c r="C712" s="94"/>
      <c r="D712" s="106">
        <v>6</v>
      </c>
      <c r="E712" s="106">
        <v>5.6333333333333329</v>
      </c>
      <c r="F712" s="13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13"/>
    </row>
    <row r="713" spans="1:25">
      <c r="A713" s="118"/>
      <c r="B713" s="2" t="s">
        <v>157</v>
      </c>
      <c r="C713" s="114"/>
      <c r="D713" s="93">
        <v>6</v>
      </c>
      <c r="E713" s="93">
        <v>5.6</v>
      </c>
      <c r="F713" s="13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13"/>
    </row>
    <row r="714" spans="1:25">
      <c r="A714" s="118"/>
      <c r="B714" s="2" t="s">
        <v>158</v>
      </c>
      <c r="C714" s="114"/>
      <c r="D714" s="93">
        <v>0</v>
      </c>
      <c r="E714" s="93">
        <v>0.15055453054181639</v>
      </c>
      <c r="F714" s="180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13"/>
    </row>
    <row r="715" spans="1:25">
      <c r="A715" s="118"/>
      <c r="B715" s="2" t="s">
        <v>93</v>
      </c>
      <c r="C715" s="114"/>
      <c r="D715" s="95">
        <v>0</v>
      </c>
      <c r="E715" s="95">
        <v>2.6725656309198178E-2</v>
      </c>
      <c r="F715" s="13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116"/>
    </row>
    <row r="716" spans="1:25">
      <c r="A716" s="118"/>
      <c r="B716" s="103" t="s">
        <v>159</v>
      </c>
      <c r="C716" s="114"/>
      <c r="D716" s="95">
        <v>3.1518624641833304E-2</v>
      </c>
      <c r="E716" s="95">
        <v>-3.1518624641834414E-2</v>
      </c>
      <c r="F716" s="13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16"/>
    </row>
    <row r="717" spans="1:25">
      <c r="B717" s="124"/>
      <c r="C717" s="102"/>
      <c r="D717" s="111"/>
      <c r="E717" s="111"/>
    </row>
    <row r="718" spans="1:25">
      <c r="B718" s="128" t="s">
        <v>259</v>
      </c>
      <c r="Y718" s="112" t="s">
        <v>171</v>
      </c>
    </row>
    <row r="719" spans="1:25">
      <c r="A719" s="108" t="s">
        <v>18</v>
      </c>
      <c r="B719" s="100" t="s">
        <v>120</v>
      </c>
      <c r="C719" s="97" t="s">
        <v>121</v>
      </c>
      <c r="D719" s="98" t="s">
        <v>142</v>
      </c>
      <c r="E719" s="99" t="s">
        <v>142</v>
      </c>
      <c r="F719" s="13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12">
        <v>1</v>
      </c>
    </row>
    <row r="720" spans="1:25">
      <c r="A720" s="118"/>
      <c r="B720" s="101" t="s">
        <v>143</v>
      </c>
      <c r="C720" s="90" t="s">
        <v>143</v>
      </c>
      <c r="D720" s="134" t="s">
        <v>144</v>
      </c>
      <c r="E720" s="135" t="s">
        <v>145</v>
      </c>
      <c r="F720" s="13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112" t="s">
        <v>3</v>
      </c>
    </row>
    <row r="721" spans="1:25">
      <c r="A721" s="118"/>
      <c r="B721" s="101"/>
      <c r="C721" s="90"/>
      <c r="D721" s="91" t="s">
        <v>154</v>
      </c>
      <c r="E721" s="92" t="s">
        <v>154</v>
      </c>
      <c r="F721" s="13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112">
        <v>0</v>
      </c>
    </row>
    <row r="722" spans="1:25">
      <c r="A722" s="118"/>
      <c r="B722" s="101"/>
      <c r="C722" s="90"/>
      <c r="D722" s="109"/>
      <c r="E722" s="109"/>
      <c r="F722" s="13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112">
        <v>0</v>
      </c>
    </row>
    <row r="723" spans="1:25">
      <c r="A723" s="118"/>
      <c r="B723" s="100">
        <v>1</v>
      </c>
      <c r="C723" s="96">
        <v>1</v>
      </c>
      <c r="D723" s="190"/>
      <c r="E723" s="190">
        <v>319</v>
      </c>
      <c r="F723" s="191"/>
      <c r="G723" s="192"/>
      <c r="H723" s="192"/>
      <c r="I723" s="192"/>
      <c r="J723" s="192"/>
      <c r="K723" s="192"/>
      <c r="L723" s="192"/>
      <c r="M723" s="192"/>
      <c r="N723" s="192"/>
      <c r="O723" s="192"/>
      <c r="P723" s="192"/>
      <c r="Q723" s="192"/>
      <c r="R723" s="192"/>
      <c r="S723" s="192"/>
      <c r="T723" s="192"/>
      <c r="U723" s="192"/>
      <c r="V723" s="192"/>
      <c r="W723" s="192"/>
      <c r="X723" s="192"/>
      <c r="Y723" s="193">
        <v>1</v>
      </c>
    </row>
    <row r="724" spans="1:25">
      <c r="A724" s="118"/>
      <c r="B724" s="101">
        <v>1</v>
      </c>
      <c r="C724" s="90">
        <v>2</v>
      </c>
      <c r="D724" s="194">
        <v>323</v>
      </c>
      <c r="E724" s="194">
        <v>333</v>
      </c>
      <c r="F724" s="191"/>
      <c r="G724" s="192"/>
      <c r="H724" s="192"/>
      <c r="I724" s="192"/>
      <c r="J724" s="192"/>
      <c r="K724" s="192"/>
      <c r="L724" s="192"/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  <c r="W724" s="192"/>
      <c r="X724" s="192"/>
      <c r="Y724" s="193">
        <v>4</v>
      </c>
    </row>
    <row r="725" spans="1:25">
      <c r="A725" s="118"/>
      <c r="B725" s="101">
        <v>1</v>
      </c>
      <c r="C725" s="90">
        <v>3</v>
      </c>
      <c r="D725" s="194"/>
      <c r="E725" s="194">
        <v>307</v>
      </c>
      <c r="F725" s="191"/>
      <c r="G725" s="192"/>
      <c r="H725" s="192"/>
      <c r="I725" s="192"/>
      <c r="J725" s="192"/>
      <c r="K725" s="192"/>
      <c r="L725" s="192"/>
      <c r="M725" s="192"/>
      <c r="N725" s="192"/>
      <c r="O725" s="192"/>
      <c r="P725" s="192"/>
      <c r="Q725" s="192"/>
      <c r="R725" s="192"/>
      <c r="S725" s="192"/>
      <c r="T725" s="192"/>
      <c r="U725" s="192"/>
      <c r="V725" s="192"/>
      <c r="W725" s="192"/>
      <c r="X725" s="192"/>
      <c r="Y725" s="193">
        <v>16</v>
      </c>
    </row>
    <row r="726" spans="1:25">
      <c r="A726" s="118"/>
      <c r="B726" s="101">
        <v>1</v>
      </c>
      <c r="C726" s="90">
        <v>4</v>
      </c>
      <c r="D726" s="194"/>
      <c r="E726" s="194">
        <v>319</v>
      </c>
      <c r="F726" s="191"/>
      <c r="G726" s="192"/>
      <c r="H726" s="192"/>
      <c r="I726" s="192"/>
      <c r="J726" s="192"/>
      <c r="K726" s="192"/>
      <c r="L726" s="192"/>
      <c r="M726" s="192"/>
      <c r="N726" s="192"/>
      <c r="O726" s="192"/>
      <c r="P726" s="192"/>
      <c r="Q726" s="192"/>
      <c r="R726" s="192"/>
      <c r="S726" s="192"/>
      <c r="T726" s="192"/>
      <c r="U726" s="192"/>
      <c r="V726" s="192"/>
      <c r="W726" s="192"/>
      <c r="X726" s="192"/>
      <c r="Y726" s="193">
        <v>323.5</v>
      </c>
    </row>
    <row r="727" spans="1:25">
      <c r="A727" s="118"/>
      <c r="B727" s="101">
        <v>1</v>
      </c>
      <c r="C727" s="90">
        <v>5</v>
      </c>
      <c r="D727" s="194">
        <v>332</v>
      </c>
      <c r="E727" s="194">
        <v>323</v>
      </c>
      <c r="F727" s="191"/>
      <c r="G727" s="192"/>
      <c r="H727" s="192"/>
      <c r="I727" s="192"/>
      <c r="J727" s="192"/>
      <c r="K727" s="192"/>
      <c r="L727" s="192"/>
      <c r="M727" s="192"/>
      <c r="N727" s="192"/>
      <c r="O727" s="192"/>
      <c r="P727" s="192"/>
      <c r="Q727" s="192"/>
      <c r="R727" s="192"/>
      <c r="S727" s="192"/>
      <c r="T727" s="192"/>
      <c r="U727" s="192"/>
      <c r="V727" s="192"/>
      <c r="W727" s="192"/>
      <c r="X727" s="192"/>
      <c r="Y727" s="195"/>
    </row>
    <row r="728" spans="1:25">
      <c r="A728" s="118"/>
      <c r="B728" s="101">
        <v>1</v>
      </c>
      <c r="C728" s="90">
        <v>6</v>
      </c>
      <c r="D728" s="194"/>
      <c r="E728" s="194">
        <v>316</v>
      </c>
      <c r="F728" s="191"/>
      <c r="G728" s="192"/>
      <c r="H728" s="192"/>
      <c r="I728" s="192"/>
      <c r="J728" s="192"/>
      <c r="K728" s="192"/>
      <c r="L728" s="192"/>
      <c r="M728" s="192"/>
      <c r="N728" s="192"/>
      <c r="O728" s="192"/>
      <c r="P728" s="192"/>
      <c r="Q728" s="192"/>
      <c r="R728" s="192"/>
      <c r="S728" s="192"/>
      <c r="T728" s="192"/>
      <c r="U728" s="192"/>
      <c r="V728" s="192"/>
      <c r="W728" s="192"/>
      <c r="X728" s="192"/>
      <c r="Y728" s="195"/>
    </row>
    <row r="729" spans="1:25">
      <c r="A729" s="118"/>
      <c r="B729" s="102" t="s">
        <v>156</v>
      </c>
      <c r="C729" s="94"/>
      <c r="D729" s="196">
        <v>327.5</v>
      </c>
      <c r="E729" s="196">
        <v>319.5</v>
      </c>
      <c r="F729" s="191"/>
      <c r="G729" s="192"/>
      <c r="H729" s="192"/>
      <c r="I729" s="192"/>
      <c r="J729" s="192"/>
      <c r="K729" s="192"/>
      <c r="L729" s="192"/>
      <c r="M729" s="192"/>
      <c r="N729" s="192"/>
      <c r="O729" s="192"/>
      <c r="P729" s="192"/>
      <c r="Q729" s="192"/>
      <c r="R729" s="192"/>
      <c r="S729" s="192"/>
      <c r="T729" s="192"/>
      <c r="U729" s="192"/>
      <c r="V729" s="192"/>
      <c r="W729" s="192"/>
      <c r="X729" s="192"/>
      <c r="Y729" s="195"/>
    </row>
    <row r="730" spans="1:25">
      <c r="A730" s="118"/>
      <c r="B730" s="2" t="s">
        <v>157</v>
      </c>
      <c r="C730" s="114"/>
      <c r="D730" s="197">
        <v>327.5</v>
      </c>
      <c r="E730" s="197">
        <v>319</v>
      </c>
      <c r="F730" s="191"/>
      <c r="G730" s="192"/>
      <c r="H730" s="192"/>
      <c r="I730" s="192"/>
      <c r="J730" s="192"/>
      <c r="K730" s="192"/>
      <c r="L730" s="192"/>
      <c r="M730" s="192"/>
      <c r="N730" s="192"/>
      <c r="O730" s="192"/>
      <c r="P730" s="192"/>
      <c r="Q730" s="192"/>
      <c r="R730" s="192"/>
      <c r="S730" s="192"/>
      <c r="T730" s="192"/>
      <c r="U730" s="192"/>
      <c r="V730" s="192"/>
      <c r="W730" s="192"/>
      <c r="X730" s="192"/>
      <c r="Y730" s="195"/>
    </row>
    <row r="731" spans="1:25">
      <c r="A731" s="118"/>
      <c r="B731" s="2" t="s">
        <v>158</v>
      </c>
      <c r="C731" s="114"/>
      <c r="D731" s="197">
        <v>6.3639610306789276</v>
      </c>
      <c r="E731" s="197">
        <v>8.5264294989168832</v>
      </c>
      <c r="F731" s="191"/>
      <c r="G731" s="192"/>
      <c r="H731" s="192"/>
      <c r="I731" s="192"/>
      <c r="J731" s="192"/>
      <c r="K731" s="192"/>
      <c r="L731" s="192"/>
      <c r="M731" s="192"/>
      <c r="N731" s="192"/>
      <c r="O731" s="192"/>
      <c r="P731" s="192"/>
      <c r="Q731" s="192"/>
      <c r="R731" s="192"/>
      <c r="S731" s="192"/>
      <c r="T731" s="192"/>
      <c r="U731" s="192"/>
      <c r="V731" s="192"/>
      <c r="W731" s="192"/>
      <c r="X731" s="192"/>
      <c r="Y731" s="195"/>
    </row>
    <row r="732" spans="1:25">
      <c r="A732" s="118"/>
      <c r="B732" s="2" t="s">
        <v>93</v>
      </c>
      <c r="C732" s="114"/>
      <c r="D732" s="95">
        <v>1.943194207840894E-2</v>
      </c>
      <c r="E732" s="95">
        <v>2.6686790293949558E-2</v>
      </c>
      <c r="F732" s="13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116"/>
    </row>
    <row r="733" spans="1:25">
      <c r="A733" s="118"/>
      <c r="B733" s="103" t="s">
        <v>159</v>
      </c>
      <c r="C733" s="114"/>
      <c r="D733" s="95">
        <v>1.2364760432766575E-2</v>
      </c>
      <c r="E733" s="95">
        <v>-1.2364760432766575E-2</v>
      </c>
      <c r="F733" s="13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16"/>
    </row>
    <row r="734" spans="1:25">
      <c r="B734" s="124"/>
      <c r="C734" s="102"/>
      <c r="D734" s="111"/>
      <c r="E734" s="111"/>
    </row>
    <row r="735" spans="1:25">
      <c r="B735" s="128" t="s">
        <v>260</v>
      </c>
      <c r="Y735" s="112" t="s">
        <v>171</v>
      </c>
    </row>
    <row r="736" spans="1:25">
      <c r="A736" s="108" t="s">
        <v>21</v>
      </c>
      <c r="B736" s="100" t="s">
        <v>120</v>
      </c>
      <c r="C736" s="97" t="s">
        <v>121</v>
      </c>
      <c r="D736" s="98" t="s">
        <v>142</v>
      </c>
      <c r="E736" s="99" t="s">
        <v>142</v>
      </c>
      <c r="F736" s="13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12">
        <v>1</v>
      </c>
    </row>
    <row r="737" spans="1:25">
      <c r="A737" s="118"/>
      <c r="B737" s="101" t="s">
        <v>143</v>
      </c>
      <c r="C737" s="90" t="s">
        <v>143</v>
      </c>
      <c r="D737" s="134" t="s">
        <v>144</v>
      </c>
      <c r="E737" s="135" t="s">
        <v>145</v>
      </c>
      <c r="F737" s="13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112" t="s">
        <v>3</v>
      </c>
    </row>
    <row r="738" spans="1:25">
      <c r="A738" s="118"/>
      <c r="B738" s="101"/>
      <c r="C738" s="90"/>
      <c r="D738" s="91" t="s">
        <v>154</v>
      </c>
      <c r="E738" s="92" t="s">
        <v>154</v>
      </c>
      <c r="F738" s="13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112">
        <v>2</v>
      </c>
    </row>
    <row r="739" spans="1:25">
      <c r="A739" s="118"/>
      <c r="B739" s="101"/>
      <c r="C739" s="90"/>
      <c r="D739" s="109"/>
      <c r="E739" s="109"/>
      <c r="F739" s="13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112">
        <v>2</v>
      </c>
    </row>
    <row r="740" spans="1:25">
      <c r="A740" s="118"/>
      <c r="B740" s="100">
        <v>1</v>
      </c>
      <c r="C740" s="96">
        <v>1</v>
      </c>
      <c r="D740" s="104"/>
      <c r="E740" s="104">
        <v>1.6</v>
      </c>
      <c r="F740" s="13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112">
        <v>1</v>
      </c>
    </row>
    <row r="741" spans="1:25">
      <c r="A741" s="118"/>
      <c r="B741" s="101">
        <v>1</v>
      </c>
      <c r="C741" s="90">
        <v>2</v>
      </c>
      <c r="D741" s="92">
        <v>0.7</v>
      </c>
      <c r="E741" s="92">
        <v>1.6</v>
      </c>
      <c r="F741" s="13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112">
        <v>5</v>
      </c>
    </row>
    <row r="742" spans="1:25">
      <c r="A742" s="118"/>
      <c r="B742" s="101">
        <v>1</v>
      </c>
      <c r="C742" s="90">
        <v>3</v>
      </c>
      <c r="D742" s="92"/>
      <c r="E742" s="92">
        <v>1.5</v>
      </c>
      <c r="F742" s="13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112">
        <v>16</v>
      </c>
    </row>
    <row r="743" spans="1:25">
      <c r="A743" s="118"/>
      <c r="B743" s="101">
        <v>1</v>
      </c>
      <c r="C743" s="90">
        <v>4</v>
      </c>
      <c r="D743" s="92"/>
      <c r="E743" s="92">
        <v>1.6</v>
      </c>
      <c r="F743" s="13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112">
        <v>1.1583333333333301</v>
      </c>
    </row>
    <row r="744" spans="1:25">
      <c r="A744" s="118"/>
      <c r="B744" s="101">
        <v>1</v>
      </c>
      <c r="C744" s="90">
        <v>5</v>
      </c>
      <c r="D744" s="92">
        <v>0.8</v>
      </c>
      <c r="E744" s="92">
        <v>1.6</v>
      </c>
      <c r="F744" s="13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113"/>
    </row>
    <row r="745" spans="1:25">
      <c r="A745" s="118"/>
      <c r="B745" s="101">
        <v>1</v>
      </c>
      <c r="C745" s="90">
        <v>6</v>
      </c>
      <c r="D745" s="92"/>
      <c r="E745" s="92">
        <v>1.5</v>
      </c>
      <c r="F745" s="13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113"/>
    </row>
    <row r="746" spans="1:25">
      <c r="A746" s="118"/>
      <c r="B746" s="102" t="s">
        <v>156</v>
      </c>
      <c r="C746" s="94"/>
      <c r="D746" s="106">
        <v>0.75</v>
      </c>
      <c r="E746" s="106">
        <v>1.5666666666666667</v>
      </c>
      <c r="F746" s="13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13"/>
    </row>
    <row r="747" spans="1:25">
      <c r="A747" s="118"/>
      <c r="B747" s="2" t="s">
        <v>157</v>
      </c>
      <c r="C747" s="114"/>
      <c r="D747" s="93">
        <v>0.75</v>
      </c>
      <c r="E747" s="93">
        <v>1.6</v>
      </c>
      <c r="F747" s="13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13"/>
    </row>
    <row r="748" spans="1:25">
      <c r="A748" s="118"/>
      <c r="B748" s="2" t="s">
        <v>158</v>
      </c>
      <c r="C748" s="114"/>
      <c r="D748" s="93">
        <v>7.0710678118654821E-2</v>
      </c>
      <c r="E748" s="93">
        <v>5.1639777949432274E-2</v>
      </c>
      <c r="F748" s="180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13"/>
    </row>
    <row r="749" spans="1:25">
      <c r="A749" s="118"/>
      <c r="B749" s="2" t="s">
        <v>93</v>
      </c>
      <c r="C749" s="114"/>
      <c r="D749" s="95">
        <v>9.4280904158206433E-2</v>
      </c>
      <c r="E749" s="95">
        <v>3.2961560393254645E-2</v>
      </c>
      <c r="F749" s="13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116"/>
    </row>
    <row r="750" spans="1:25">
      <c r="A750" s="118"/>
      <c r="B750" s="103" t="s">
        <v>159</v>
      </c>
      <c r="C750" s="114"/>
      <c r="D750" s="95">
        <v>-0.35251798561150893</v>
      </c>
      <c r="E750" s="95">
        <v>0.35251798561151459</v>
      </c>
      <c r="F750" s="13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16"/>
    </row>
    <row r="751" spans="1:25">
      <c r="B751" s="124"/>
      <c r="C751" s="102"/>
      <c r="D751" s="111"/>
      <c r="E751" s="111"/>
    </row>
    <row r="752" spans="1:25">
      <c r="B752" s="128" t="s">
        <v>261</v>
      </c>
      <c r="Y752" s="112" t="s">
        <v>171</v>
      </c>
    </row>
    <row r="753" spans="1:25">
      <c r="A753" s="108" t="s">
        <v>24</v>
      </c>
      <c r="B753" s="100" t="s">
        <v>120</v>
      </c>
      <c r="C753" s="97" t="s">
        <v>121</v>
      </c>
      <c r="D753" s="98" t="s">
        <v>142</v>
      </c>
      <c r="E753" s="13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12">
        <v>1</v>
      </c>
    </row>
    <row r="754" spans="1:25">
      <c r="A754" s="118"/>
      <c r="B754" s="101" t="s">
        <v>143</v>
      </c>
      <c r="C754" s="90" t="s">
        <v>143</v>
      </c>
      <c r="D754" s="134" t="s">
        <v>144</v>
      </c>
      <c r="E754" s="13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112" t="s">
        <v>3</v>
      </c>
    </row>
    <row r="755" spans="1:25">
      <c r="A755" s="118"/>
      <c r="B755" s="101"/>
      <c r="C755" s="90"/>
      <c r="D755" s="91" t="s">
        <v>154</v>
      </c>
      <c r="E755" s="13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112">
        <v>2</v>
      </c>
    </row>
    <row r="756" spans="1:25">
      <c r="A756" s="118"/>
      <c r="B756" s="101"/>
      <c r="C756" s="90"/>
      <c r="D756" s="109"/>
      <c r="E756" s="13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112">
        <v>2</v>
      </c>
    </row>
    <row r="757" spans="1:25">
      <c r="A757" s="118"/>
      <c r="B757" s="100">
        <v>1</v>
      </c>
      <c r="C757" s="96">
        <v>1</v>
      </c>
      <c r="D757" s="104">
        <v>0.8</v>
      </c>
      <c r="E757" s="13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112">
        <v>1</v>
      </c>
    </row>
    <row r="758" spans="1:25">
      <c r="A758" s="118"/>
      <c r="B758" s="101">
        <v>1</v>
      </c>
      <c r="C758" s="90">
        <v>2</v>
      </c>
      <c r="D758" s="92">
        <v>0.8</v>
      </c>
      <c r="E758" s="13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112">
        <v>6</v>
      </c>
    </row>
    <row r="759" spans="1:25">
      <c r="A759" s="118"/>
      <c r="B759" s="102" t="s">
        <v>156</v>
      </c>
      <c r="C759" s="94"/>
      <c r="D759" s="106">
        <v>0.8</v>
      </c>
      <c r="E759" s="13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113"/>
    </row>
    <row r="760" spans="1:25">
      <c r="A760" s="118"/>
      <c r="B760" s="2" t="s">
        <v>157</v>
      </c>
      <c r="C760" s="114"/>
      <c r="D760" s="93">
        <v>0.8</v>
      </c>
      <c r="E760" s="13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113">
        <v>0.8</v>
      </c>
    </row>
    <row r="761" spans="1:25">
      <c r="A761" s="118"/>
      <c r="B761" s="2" t="s">
        <v>158</v>
      </c>
      <c r="C761" s="114"/>
      <c r="D761" s="93">
        <v>0</v>
      </c>
      <c r="E761" s="180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13"/>
    </row>
    <row r="762" spans="1:25">
      <c r="A762" s="118"/>
      <c r="B762" s="2" t="s">
        <v>93</v>
      </c>
      <c r="C762" s="114"/>
      <c r="D762" s="95">
        <v>0</v>
      </c>
      <c r="E762" s="13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116"/>
    </row>
    <row r="763" spans="1:25">
      <c r="A763" s="118"/>
      <c r="B763" s="103" t="s">
        <v>159</v>
      </c>
      <c r="C763" s="114"/>
      <c r="D763" s="95">
        <v>0</v>
      </c>
      <c r="E763" s="13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16"/>
    </row>
    <row r="764" spans="1:25">
      <c r="B764" s="124"/>
      <c r="C764" s="102"/>
      <c r="D764" s="111"/>
    </row>
    <row r="765" spans="1:25">
      <c r="B765" s="128" t="s">
        <v>262</v>
      </c>
      <c r="Y765" s="112" t="s">
        <v>171</v>
      </c>
    </row>
    <row r="766" spans="1:25">
      <c r="A766" s="108" t="s">
        <v>27</v>
      </c>
      <c r="B766" s="100" t="s">
        <v>120</v>
      </c>
      <c r="C766" s="97" t="s">
        <v>121</v>
      </c>
      <c r="D766" s="98" t="s">
        <v>142</v>
      </c>
      <c r="E766" s="99" t="s">
        <v>142</v>
      </c>
      <c r="F766" s="13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112">
        <v>1</v>
      </c>
    </row>
    <row r="767" spans="1:25">
      <c r="A767" s="118"/>
      <c r="B767" s="101" t="s">
        <v>143</v>
      </c>
      <c r="C767" s="90" t="s">
        <v>143</v>
      </c>
      <c r="D767" s="134" t="s">
        <v>144</v>
      </c>
      <c r="E767" s="135" t="s">
        <v>145</v>
      </c>
      <c r="F767" s="13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12" t="s">
        <v>3</v>
      </c>
    </row>
    <row r="768" spans="1:25">
      <c r="A768" s="118"/>
      <c r="B768" s="101"/>
      <c r="C768" s="90"/>
      <c r="D768" s="91" t="s">
        <v>154</v>
      </c>
      <c r="E768" s="92" t="s">
        <v>154</v>
      </c>
      <c r="F768" s="13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12">
        <v>2</v>
      </c>
    </row>
    <row r="769" spans="1:25">
      <c r="A769" s="118"/>
      <c r="B769" s="101"/>
      <c r="C769" s="90"/>
      <c r="D769" s="109"/>
      <c r="E769" s="109"/>
      <c r="F769" s="13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12">
        <v>2</v>
      </c>
    </row>
    <row r="770" spans="1:25">
      <c r="A770" s="118"/>
      <c r="B770" s="100">
        <v>1</v>
      </c>
      <c r="C770" s="96">
        <v>1</v>
      </c>
      <c r="D770" s="104"/>
      <c r="E770" s="104" t="s">
        <v>136</v>
      </c>
      <c r="F770" s="13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12">
        <v>1</v>
      </c>
    </row>
    <row r="771" spans="1:25">
      <c r="A771" s="118"/>
      <c r="B771" s="101">
        <v>1</v>
      </c>
      <c r="C771" s="90">
        <v>2</v>
      </c>
      <c r="D771" s="132" t="s">
        <v>106</v>
      </c>
      <c r="E771" s="92" t="s">
        <v>136</v>
      </c>
      <c r="F771" s="13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12">
        <v>7</v>
      </c>
    </row>
    <row r="772" spans="1:25">
      <c r="A772" s="118"/>
      <c r="B772" s="101">
        <v>1</v>
      </c>
      <c r="C772" s="90">
        <v>3</v>
      </c>
      <c r="D772" s="92"/>
      <c r="E772" s="92" t="s">
        <v>136</v>
      </c>
      <c r="F772" s="13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12">
        <v>16</v>
      </c>
    </row>
    <row r="773" spans="1:25">
      <c r="A773" s="118"/>
      <c r="B773" s="101">
        <v>1</v>
      </c>
      <c r="C773" s="90">
        <v>4</v>
      </c>
      <c r="D773" s="92"/>
      <c r="E773" s="92" t="s">
        <v>136</v>
      </c>
      <c r="F773" s="13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12" t="s">
        <v>136</v>
      </c>
    </row>
    <row r="774" spans="1:25">
      <c r="A774" s="118"/>
      <c r="B774" s="101">
        <v>1</v>
      </c>
      <c r="C774" s="90">
        <v>5</v>
      </c>
      <c r="D774" s="132" t="s">
        <v>106</v>
      </c>
      <c r="E774" s="92" t="s">
        <v>136</v>
      </c>
      <c r="F774" s="13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13"/>
    </row>
    <row r="775" spans="1:25">
      <c r="A775" s="118"/>
      <c r="B775" s="101">
        <v>1</v>
      </c>
      <c r="C775" s="90">
        <v>6</v>
      </c>
      <c r="D775" s="92"/>
      <c r="E775" s="92">
        <v>0.8</v>
      </c>
      <c r="F775" s="13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13"/>
    </row>
    <row r="776" spans="1:25">
      <c r="A776" s="118"/>
      <c r="B776" s="102" t="s">
        <v>156</v>
      </c>
      <c r="C776" s="94"/>
      <c r="D776" s="106" t="s">
        <v>334</v>
      </c>
      <c r="E776" s="106">
        <v>0.8</v>
      </c>
      <c r="F776" s="13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13"/>
    </row>
    <row r="777" spans="1:25">
      <c r="A777" s="118"/>
      <c r="B777" s="2" t="s">
        <v>157</v>
      </c>
      <c r="C777" s="114"/>
      <c r="D777" s="93" t="s">
        <v>334</v>
      </c>
      <c r="E777" s="93">
        <v>0.8</v>
      </c>
      <c r="F777" s="13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13"/>
    </row>
    <row r="778" spans="1:25">
      <c r="A778" s="118"/>
      <c r="B778" s="2" t="s">
        <v>158</v>
      </c>
      <c r="C778" s="114"/>
      <c r="D778" s="93" t="s">
        <v>334</v>
      </c>
      <c r="E778" s="93" t="s">
        <v>334</v>
      </c>
      <c r="F778" s="180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13"/>
    </row>
    <row r="779" spans="1:25">
      <c r="A779" s="118"/>
      <c r="B779" s="2" t="s">
        <v>93</v>
      </c>
      <c r="C779" s="114"/>
      <c r="D779" s="95" t="s">
        <v>334</v>
      </c>
      <c r="E779" s="95" t="s">
        <v>334</v>
      </c>
      <c r="F779" s="13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16"/>
    </row>
    <row r="780" spans="1:25">
      <c r="A780" s="118"/>
      <c r="B780" s="103" t="s">
        <v>159</v>
      </c>
      <c r="C780" s="114"/>
      <c r="D780" s="95" t="s">
        <v>334</v>
      </c>
      <c r="E780" s="95" t="s">
        <v>334</v>
      </c>
      <c r="F780" s="13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16"/>
    </row>
    <row r="781" spans="1:25">
      <c r="B781" s="124"/>
      <c r="C781" s="102"/>
      <c r="D781" s="111"/>
      <c r="E781" s="111"/>
    </row>
    <row r="782" spans="1:25">
      <c r="B782" s="128" t="s">
        <v>263</v>
      </c>
      <c r="Y782" s="112" t="s">
        <v>171</v>
      </c>
    </row>
    <row r="783" spans="1:25">
      <c r="A783" s="108" t="s">
        <v>30</v>
      </c>
      <c r="B783" s="100" t="s">
        <v>120</v>
      </c>
      <c r="C783" s="97" t="s">
        <v>121</v>
      </c>
      <c r="D783" s="98" t="s">
        <v>142</v>
      </c>
      <c r="E783" s="99" t="s">
        <v>142</v>
      </c>
      <c r="F783" s="13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112">
        <v>1</v>
      </c>
    </row>
    <row r="784" spans="1:25">
      <c r="A784" s="118"/>
      <c r="B784" s="101" t="s">
        <v>143</v>
      </c>
      <c r="C784" s="90" t="s">
        <v>143</v>
      </c>
      <c r="D784" s="134" t="s">
        <v>144</v>
      </c>
      <c r="E784" s="135" t="s">
        <v>145</v>
      </c>
      <c r="F784" s="13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112" t="s">
        <v>3</v>
      </c>
    </row>
    <row r="785" spans="1:25">
      <c r="A785" s="118"/>
      <c r="B785" s="101"/>
      <c r="C785" s="90"/>
      <c r="D785" s="91" t="s">
        <v>154</v>
      </c>
      <c r="E785" s="92" t="s">
        <v>154</v>
      </c>
      <c r="F785" s="13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112">
        <v>1</v>
      </c>
    </row>
    <row r="786" spans="1:25">
      <c r="A786" s="118"/>
      <c r="B786" s="101"/>
      <c r="C786" s="90"/>
      <c r="D786" s="109"/>
      <c r="E786" s="109"/>
      <c r="F786" s="13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112">
        <v>1</v>
      </c>
    </row>
    <row r="787" spans="1:25">
      <c r="A787" s="118"/>
      <c r="B787" s="100">
        <v>1</v>
      </c>
      <c r="C787" s="96">
        <v>1</v>
      </c>
      <c r="D787" s="182"/>
      <c r="E787" s="182">
        <v>15.2</v>
      </c>
      <c r="F787" s="183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5">
        <v>1</v>
      </c>
    </row>
    <row r="788" spans="1:25">
      <c r="A788" s="118"/>
      <c r="B788" s="101">
        <v>1</v>
      </c>
      <c r="C788" s="90">
        <v>2</v>
      </c>
      <c r="D788" s="186">
        <v>16.399999999999999</v>
      </c>
      <c r="E788" s="186">
        <v>15.5</v>
      </c>
      <c r="F788" s="183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5">
        <v>8</v>
      </c>
    </row>
    <row r="789" spans="1:25">
      <c r="A789" s="118"/>
      <c r="B789" s="101">
        <v>1</v>
      </c>
      <c r="C789" s="90">
        <v>3</v>
      </c>
      <c r="D789" s="186"/>
      <c r="E789" s="186">
        <v>12.9</v>
      </c>
      <c r="F789" s="183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5">
        <v>16</v>
      </c>
    </row>
    <row r="790" spans="1:25">
      <c r="A790" s="118"/>
      <c r="B790" s="101">
        <v>1</v>
      </c>
      <c r="C790" s="90">
        <v>4</v>
      </c>
      <c r="D790" s="186"/>
      <c r="E790" s="186">
        <v>15.5</v>
      </c>
      <c r="F790" s="183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5">
        <v>15.8166666666667</v>
      </c>
    </row>
    <row r="791" spans="1:25">
      <c r="A791" s="118"/>
      <c r="B791" s="101">
        <v>1</v>
      </c>
      <c r="C791" s="90">
        <v>5</v>
      </c>
      <c r="D791" s="186">
        <v>17</v>
      </c>
      <c r="E791" s="186">
        <v>15.8</v>
      </c>
      <c r="F791" s="183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7"/>
    </row>
    <row r="792" spans="1:25">
      <c r="A792" s="118"/>
      <c r="B792" s="101">
        <v>1</v>
      </c>
      <c r="C792" s="90">
        <v>6</v>
      </c>
      <c r="D792" s="186"/>
      <c r="E792" s="186">
        <v>14.7</v>
      </c>
      <c r="F792" s="183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7"/>
    </row>
    <row r="793" spans="1:25">
      <c r="A793" s="118"/>
      <c r="B793" s="102" t="s">
        <v>156</v>
      </c>
      <c r="C793" s="94"/>
      <c r="D793" s="188">
        <v>16.7</v>
      </c>
      <c r="E793" s="188">
        <v>14.933333333333335</v>
      </c>
      <c r="F793" s="183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7"/>
    </row>
    <row r="794" spans="1:25">
      <c r="A794" s="118"/>
      <c r="B794" s="2" t="s">
        <v>157</v>
      </c>
      <c r="C794" s="114"/>
      <c r="D794" s="189">
        <v>16.7</v>
      </c>
      <c r="E794" s="189">
        <v>15.35</v>
      </c>
      <c r="F794" s="183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7"/>
    </row>
    <row r="795" spans="1:25">
      <c r="A795" s="118"/>
      <c r="B795" s="2" t="s">
        <v>158</v>
      </c>
      <c r="C795" s="114"/>
      <c r="D795" s="189">
        <v>0.42426406871192951</v>
      </c>
      <c r="E795" s="189">
        <v>1.0633281086601005</v>
      </c>
      <c r="F795" s="183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7"/>
    </row>
    <row r="796" spans="1:25">
      <c r="A796" s="118"/>
      <c r="B796" s="2" t="s">
        <v>93</v>
      </c>
      <c r="C796" s="114"/>
      <c r="D796" s="95">
        <v>2.5405034054606559E-2</v>
      </c>
      <c r="E796" s="95">
        <v>7.1205007276346002E-2</v>
      </c>
      <c r="F796" s="13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116"/>
    </row>
    <row r="797" spans="1:25">
      <c r="A797" s="118"/>
      <c r="B797" s="103" t="s">
        <v>159</v>
      </c>
      <c r="C797" s="114"/>
      <c r="D797" s="95">
        <v>5.5848261327711146E-2</v>
      </c>
      <c r="E797" s="95">
        <v>-5.5848261327715254E-2</v>
      </c>
      <c r="F797" s="13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116"/>
    </row>
    <row r="798" spans="1:25">
      <c r="B798" s="124"/>
      <c r="C798" s="102"/>
      <c r="D798" s="111"/>
      <c r="E798" s="111"/>
    </row>
    <row r="799" spans="1:25">
      <c r="B799" s="128" t="s">
        <v>264</v>
      </c>
      <c r="Y799" s="112" t="s">
        <v>171</v>
      </c>
    </row>
    <row r="800" spans="1:25">
      <c r="A800" s="108" t="s">
        <v>61</v>
      </c>
      <c r="B800" s="100" t="s">
        <v>120</v>
      </c>
      <c r="C800" s="97" t="s">
        <v>121</v>
      </c>
      <c r="D800" s="98" t="s">
        <v>142</v>
      </c>
      <c r="E800" s="13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112">
        <v>1</v>
      </c>
    </row>
    <row r="801" spans="1:25">
      <c r="A801" s="118"/>
      <c r="B801" s="101" t="s">
        <v>143</v>
      </c>
      <c r="C801" s="90" t="s">
        <v>143</v>
      </c>
      <c r="D801" s="134" t="s">
        <v>145</v>
      </c>
      <c r="E801" s="13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112" t="s">
        <v>1</v>
      </c>
    </row>
    <row r="802" spans="1:25">
      <c r="A802" s="118"/>
      <c r="B802" s="101"/>
      <c r="C802" s="90"/>
      <c r="D802" s="91" t="s">
        <v>154</v>
      </c>
      <c r="E802" s="13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12">
        <v>3</v>
      </c>
    </row>
    <row r="803" spans="1:25">
      <c r="A803" s="118"/>
      <c r="B803" s="101"/>
      <c r="C803" s="90"/>
      <c r="D803" s="109"/>
      <c r="E803" s="13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12">
        <v>3</v>
      </c>
    </row>
    <row r="804" spans="1:25">
      <c r="A804" s="118"/>
      <c r="B804" s="100">
        <v>1</v>
      </c>
      <c r="C804" s="96">
        <v>1</v>
      </c>
      <c r="D804" s="171">
        <v>0.5</v>
      </c>
      <c r="E804" s="173"/>
      <c r="F804" s="174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4"/>
      <c r="U804" s="174"/>
      <c r="V804" s="174"/>
      <c r="W804" s="174"/>
      <c r="X804" s="174"/>
      <c r="Y804" s="175">
        <v>1</v>
      </c>
    </row>
    <row r="805" spans="1:25">
      <c r="A805" s="118"/>
      <c r="B805" s="101">
        <v>1</v>
      </c>
      <c r="C805" s="90">
        <v>2</v>
      </c>
      <c r="D805" s="177">
        <v>0.49</v>
      </c>
      <c r="E805" s="173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/>
      <c r="V805" s="174"/>
      <c r="W805" s="174"/>
      <c r="X805" s="174"/>
      <c r="Y805" s="175">
        <v>9</v>
      </c>
    </row>
    <row r="806" spans="1:25">
      <c r="A806" s="118"/>
      <c r="B806" s="101">
        <v>1</v>
      </c>
      <c r="C806" s="90">
        <v>3</v>
      </c>
      <c r="D806" s="177">
        <v>0.46999999999999992</v>
      </c>
      <c r="E806" s="173"/>
      <c r="F806" s="174"/>
      <c r="G806" s="174"/>
      <c r="H806" s="174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174"/>
      <c r="T806" s="174"/>
      <c r="U806" s="174"/>
      <c r="V806" s="174"/>
      <c r="W806" s="174"/>
      <c r="X806" s="174"/>
      <c r="Y806" s="175">
        <v>16</v>
      </c>
    </row>
    <row r="807" spans="1:25">
      <c r="A807" s="118"/>
      <c r="B807" s="101">
        <v>1</v>
      </c>
      <c r="C807" s="90">
        <v>4</v>
      </c>
      <c r="D807" s="177">
        <v>0.5</v>
      </c>
      <c r="E807" s="173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/>
      <c r="V807" s="174"/>
      <c r="W807" s="174"/>
      <c r="X807" s="174"/>
      <c r="Y807" s="175">
        <v>0.48833333333333301</v>
      </c>
    </row>
    <row r="808" spans="1:25">
      <c r="A808" s="118"/>
      <c r="B808" s="101">
        <v>1</v>
      </c>
      <c r="C808" s="90">
        <v>5</v>
      </c>
      <c r="D808" s="177">
        <v>0.49</v>
      </c>
      <c r="E808" s="173"/>
      <c r="F808" s="174"/>
      <c r="G808" s="174"/>
      <c r="H808" s="174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174"/>
      <c r="T808" s="174"/>
      <c r="U808" s="174"/>
      <c r="V808" s="174"/>
      <c r="W808" s="174"/>
      <c r="X808" s="174"/>
      <c r="Y808" s="115"/>
    </row>
    <row r="809" spans="1:25">
      <c r="A809" s="118"/>
      <c r="B809" s="101">
        <v>1</v>
      </c>
      <c r="C809" s="90">
        <v>6</v>
      </c>
      <c r="D809" s="177">
        <v>0.48</v>
      </c>
      <c r="E809" s="173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/>
      <c r="V809" s="174"/>
      <c r="W809" s="174"/>
      <c r="X809" s="174"/>
      <c r="Y809" s="115"/>
    </row>
    <row r="810" spans="1:25">
      <c r="A810" s="118"/>
      <c r="B810" s="102" t="s">
        <v>156</v>
      </c>
      <c r="C810" s="94"/>
      <c r="D810" s="179">
        <v>0.48833333333333334</v>
      </c>
      <c r="E810" s="173"/>
      <c r="F810" s="174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15"/>
    </row>
    <row r="811" spans="1:25">
      <c r="A811" s="118"/>
      <c r="B811" s="2" t="s">
        <v>157</v>
      </c>
      <c r="C811" s="114"/>
      <c r="D811" s="107">
        <v>0.49</v>
      </c>
      <c r="E811" s="173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/>
      <c r="V811" s="174"/>
      <c r="W811" s="174"/>
      <c r="X811" s="174"/>
      <c r="Y811" s="115"/>
    </row>
    <row r="812" spans="1:25">
      <c r="A812" s="118"/>
      <c r="B812" s="2" t="s">
        <v>158</v>
      </c>
      <c r="C812" s="114"/>
      <c r="D812" s="107">
        <v>1.1690451944500151E-2</v>
      </c>
      <c r="E812" s="13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15"/>
    </row>
    <row r="813" spans="1:25">
      <c r="A813" s="118"/>
      <c r="B813" s="2" t="s">
        <v>93</v>
      </c>
      <c r="C813" s="114"/>
      <c r="D813" s="95">
        <v>2.3939492036519079E-2</v>
      </c>
      <c r="E813" s="13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116"/>
    </row>
    <row r="814" spans="1:25">
      <c r="A814" s="118"/>
      <c r="B814" s="103" t="s">
        <v>159</v>
      </c>
      <c r="C814" s="114"/>
      <c r="D814" s="95">
        <v>6.6613381477509392E-16</v>
      </c>
      <c r="E814" s="13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16"/>
    </row>
    <row r="815" spans="1:25">
      <c r="B815" s="124"/>
      <c r="C815" s="102"/>
      <c r="D815" s="111"/>
    </row>
    <row r="816" spans="1:25">
      <c r="B816" s="128" t="s">
        <v>265</v>
      </c>
      <c r="Y816" s="112" t="s">
        <v>171</v>
      </c>
    </row>
    <row r="817" spans="1:25">
      <c r="A817" s="108" t="s">
        <v>62</v>
      </c>
      <c r="B817" s="100" t="s">
        <v>120</v>
      </c>
      <c r="C817" s="97" t="s">
        <v>121</v>
      </c>
      <c r="D817" s="98" t="s">
        <v>142</v>
      </c>
      <c r="E817" s="13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112">
        <v>1</v>
      </c>
    </row>
    <row r="818" spans="1:25">
      <c r="A818" s="118"/>
      <c r="B818" s="101" t="s">
        <v>143</v>
      </c>
      <c r="C818" s="90" t="s">
        <v>143</v>
      </c>
      <c r="D818" s="134" t="s">
        <v>144</v>
      </c>
      <c r="E818" s="13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12" t="s">
        <v>3</v>
      </c>
    </row>
    <row r="819" spans="1:25">
      <c r="A819" s="118"/>
      <c r="B819" s="101"/>
      <c r="C819" s="90"/>
      <c r="D819" s="91" t="s">
        <v>154</v>
      </c>
      <c r="E819" s="13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12">
        <v>2</v>
      </c>
    </row>
    <row r="820" spans="1:25">
      <c r="A820" s="118"/>
      <c r="B820" s="101"/>
      <c r="C820" s="90"/>
      <c r="D820" s="109"/>
      <c r="E820" s="13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12">
        <v>2</v>
      </c>
    </row>
    <row r="821" spans="1:25">
      <c r="A821" s="118"/>
      <c r="B821" s="100">
        <v>1</v>
      </c>
      <c r="C821" s="96">
        <v>1</v>
      </c>
      <c r="D821" s="104">
        <v>0.9</v>
      </c>
      <c r="E821" s="13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12">
        <v>1</v>
      </c>
    </row>
    <row r="822" spans="1:25">
      <c r="A822" s="118"/>
      <c r="B822" s="101">
        <v>1</v>
      </c>
      <c r="C822" s="90">
        <v>2</v>
      </c>
      <c r="D822" s="92">
        <v>0.9</v>
      </c>
      <c r="E822" s="13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112">
        <v>10</v>
      </c>
    </row>
    <row r="823" spans="1:25">
      <c r="A823" s="118"/>
      <c r="B823" s="102" t="s">
        <v>156</v>
      </c>
      <c r="C823" s="94"/>
      <c r="D823" s="106">
        <v>0.9</v>
      </c>
      <c r="E823" s="13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113"/>
    </row>
    <row r="824" spans="1:25">
      <c r="A824" s="118"/>
      <c r="B824" s="2" t="s">
        <v>157</v>
      </c>
      <c r="C824" s="114"/>
      <c r="D824" s="93">
        <v>0.9</v>
      </c>
      <c r="E824" s="13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113">
        <v>0.9</v>
      </c>
    </row>
    <row r="825" spans="1:25">
      <c r="A825" s="118"/>
      <c r="B825" s="2" t="s">
        <v>158</v>
      </c>
      <c r="C825" s="114"/>
      <c r="D825" s="93">
        <v>0</v>
      </c>
      <c r="E825" s="180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13"/>
    </row>
    <row r="826" spans="1:25">
      <c r="A826" s="118"/>
      <c r="B826" s="2" t="s">
        <v>93</v>
      </c>
      <c r="C826" s="114"/>
      <c r="D826" s="95">
        <v>0</v>
      </c>
      <c r="E826" s="13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116"/>
    </row>
    <row r="827" spans="1:25">
      <c r="A827" s="118"/>
      <c r="B827" s="103" t="s">
        <v>159</v>
      </c>
      <c r="C827" s="114"/>
      <c r="D827" s="95">
        <v>0</v>
      </c>
      <c r="E827" s="13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116"/>
    </row>
    <row r="828" spans="1:25">
      <c r="B828" s="124"/>
      <c r="C828" s="102"/>
      <c r="D828" s="111"/>
    </row>
    <row r="829" spans="1:25">
      <c r="B829" s="128" t="s">
        <v>266</v>
      </c>
      <c r="Y829" s="112" t="s">
        <v>171</v>
      </c>
    </row>
    <row r="830" spans="1:25">
      <c r="A830" s="108" t="s">
        <v>63</v>
      </c>
      <c r="B830" s="100" t="s">
        <v>120</v>
      </c>
      <c r="C830" s="97" t="s">
        <v>121</v>
      </c>
      <c r="D830" s="98" t="s">
        <v>142</v>
      </c>
      <c r="E830" s="136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112">
        <v>1</v>
      </c>
    </row>
    <row r="831" spans="1:25">
      <c r="A831" s="118"/>
      <c r="B831" s="101" t="s">
        <v>143</v>
      </c>
      <c r="C831" s="90" t="s">
        <v>143</v>
      </c>
      <c r="D831" s="134" t="s">
        <v>144</v>
      </c>
      <c r="E831" s="136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12" t="s">
        <v>3</v>
      </c>
    </row>
    <row r="832" spans="1:25">
      <c r="A832" s="118"/>
      <c r="B832" s="101"/>
      <c r="C832" s="90"/>
      <c r="D832" s="91" t="s">
        <v>154</v>
      </c>
      <c r="E832" s="136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112">
        <v>2</v>
      </c>
    </row>
    <row r="833" spans="1:25">
      <c r="A833" s="118"/>
      <c r="B833" s="101"/>
      <c r="C833" s="90"/>
      <c r="D833" s="109"/>
      <c r="E833" s="13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112">
        <v>2</v>
      </c>
    </row>
    <row r="834" spans="1:25">
      <c r="A834" s="118"/>
      <c r="B834" s="100">
        <v>1</v>
      </c>
      <c r="C834" s="96">
        <v>1</v>
      </c>
      <c r="D834" s="104">
        <v>0.4</v>
      </c>
      <c r="E834" s="13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112">
        <v>1</v>
      </c>
    </row>
    <row r="835" spans="1:25">
      <c r="A835" s="118"/>
      <c r="B835" s="101">
        <v>1</v>
      </c>
      <c r="C835" s="90">
        <v>2</v>
      </c>
      <c r="D835" s="92">
        <v>0.4</v>
      </c>
      <c r="E835" s="13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12">
        <v>11</v>
      </c>
    </row>
    <row r="836" spans="1:25">
      <c r="A836" s="118"/>
      <c r="B836" s="102" t="s">
        <v>156</v>
      </c>
      <c r="C836" s="94"/>
      <c r="D836" s="106">
        <v>0.4</v>
      </c>
      <c r="E836" s="1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13"/>
    </row>
    <row r="837" spans="1:25">
      <c r="A837" s="118"/>
      <c r="B837" s="2" t="s">
        <v>157</v>
      </c>
      <c r="C837" s="114"/>
      <c r="D837" s="93">
        <v>0.4</v>
      </c>
      <c r="E837" s="13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13">
        <v>0.4</v>
      </c>
    </row>
    <row r="838" spans="1:25">
      <c r="A838" s="118"/>
      <c r="B838" s="2" t="s">
        <v>158</v>
      </c>
      <c r="C838" s="114"/>
      <c r="D838" s="93">
        <v>0</v>
      </c>
      <c r="E838" s="180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13"/>
    </row>
    <row r="839" spans="1:25">
      <c r="A839" s="118"/>
      <c r="B839" s="2" t="s">
        <v>93</v>
      </c>
      <c r="C839" s="114"/>
      <c r="D839" s="95">
        <v>0</v>
      </c>
      <c r="E839" s="13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16"/>
    </row>
    <row r="840" spans="1:25">
      <c r="A840" s="118"/>
      <c r="B840" s="103" t="s">
        <v>159</v>
      </c>
      <c r="C840" s="114"/>
      <c r="D840" s="95">
        <v>0</v>
      </c>
      <c r="E840" s="13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16"/>
    </row>
    <row r="841" spans="1:25">
      <c r="B841" s="124"/>
      <c r="C841" s="102"/>
      <c r="D841" s="111"/>
    </row>
    <row r="842" spans="1:25">
      <c r="B842" s="128" t="s">
        <v>267</v>
      </c>
      <c r="Y842" s="112" t="s">
        <v>171</v>
      </c>
    </row>
    <row r="843" spans="1:25">
      <c r="A843" s="108" t="s">
        <v>32</v>
      </c>
      <c r="B843" s="100" t="s">
        <v>120</v>
      </c>
      <c r="C843" s="97" t="s">
        <v>121</v>
      </c>
      <c r="D843" s="98" t="s">
        <v>142</v>
      </c>
      <c r="E843" s="99" t="s">
        <v>142</v>
      </c>
      <c r="F843" s="13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12">
        <v>1</v>
      </c>
    </row>
    <row r="844" spans="1:25">
      <c r="A844" s="118"/>
      <c r="B844" s="101" t="s">
        <v>143</v>
      </c>
      <c r="C844" s="90" t="s">
        <v>143</v>
      </c>
      <c r="D844" s="134" t="s">
        <v>144</v>
      </c>
      <c r="E844" s="135" t="s">
        <v>145</v>
      </c>
      <c r="F844" s="13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12" t="s">
        <v>3</v>
      </c>
    </row>
    <row r="845" spans="1:25">
      <c r="A845" s="118"/>
      <c r="B845" s="101"/>
      <c r="C845" s="90"/>
      <c r="D845" s="91" t="s">
        <v>154</v>
      </c>
      <c r="E845" s="92" t="s">
        <v>154</v>
      </c>
      <c r="F845" s="13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12">
        <v>2</v>
      </c>
    </row>
    <row r="846" spans="1:25">
      <c r="A846" s="118"/>
      <c r="B846" s="101"/>
      <c r="C846" s="90"/>
      <c r="D846" s="109"/>
      <c r="E846" s="109"/>
      <c r="F846" s="13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12">
        <v>2</v>
      </c>
    </row>
    <row r="847" spans="1:25">
      <c r="A847" s="118"/>
      <c r="B847" s="100">
        <v>1</v>
      </c>
      <c r="C847" s="96">
        <v>1</v>
      </c>
      <c r="D847" s="104"/>
      <c r="E847" s="104">
        <v>3.9</v>
      </c>
      <c r="F847" s="13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12">
        <v>1</v>
      </c>
    </row>
    <row r="848" spans="1:25">
      <c r="A848" s="118"/>
      <c r="B848" s="101">
        <v>1</v>
      </c>
      <c r="C848" s="90">
        <v>2</v>
      </c>
      <c r="D848" s="92">
        <v>5</v>
      </c>
      <c r="E848" s="92">
        <v>4</v>
      </c>
      <c r="F848" s="13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12">
        <v>12</v>
      </c>
    </row>
    <row r="849" spans="1:25">
      <c r="A849" s="118"/>
      <c r="B849" s="101">
        <v>1</v>
      </c>
      <c r="C849" s="90">
        <v>3</v>
      </c>
      <c r="D849" s="92"/>
      <c r="E849" s="92">
        <v>4.5</v>
      </c>
      <c r="F849" s="13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12">
        <v>16</v>
      </c>
    </row>
    <row r="850" spans="1:25">
      <c r="A850" s="118"/>
      <c r="B850" s="101">
        <v>1</v>
      </c>
      <c r="C850" s="90">
        <v>4</v>
      </c>
      <c r="D850" s="92"/>
      <c r="E850" s="92">
        <v>4.3</v>
      </c>
      <c r="F850" s="13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112">
        <v>4.5916666666666703</v>
      </c>
    </row>
    <row r="851" spans="1:25">
      <c r="A851" s="118"/>
      <c r="B851" s="101">
        <v>1</v>
      </c>
      <c r="C851" s="90">
        <v>5</v>
      </c>
      <c r="D851" s="92">
        <v>5.2</v>
      </c>
      <c r="E851" s="92">
        <v>4.0999999999999996</v>
      </c>
      <c r="F851" s="13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113"/>
    </row>
    <row r="852" spans="1:25">
      <c r="A852" s="118"/>
      <c r="B852" s="101">
        <v>1</v>
      </c>
      <c r="C852" s="90">
        <v>6</v>
      </c>
      <c r="D852" s="92"/>
      <c r="E852" s="92">
        <v>3.7</v>
      </c>
      <c r="F852" s="13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13"/>
    </row>
    <row r="853" spans="1:25">
      <c r="A853" s="118"/>
      <c r="B853" s="102" t="s">
        <v>156</v>
      </c>
      <c r="C853" s="94"/>
      <c r="D853" s="106">
        <v>5.0999999999999996</v>
      </c>
      <c r="E853" s="106">
        <v>4.083333333333333</v>
      </c>
      <c r="F853" s="13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13"/>
    </row>
    <row r="854" spans="1:25">
      <c r="A854" s="118"/>
      <c r="B854" s="2" t="s">
        <v>157</v>
      </c>
      <c r="C854" s="114"/>
      <c r="D854" s="93">
        <v>5.0999999999999996</v>
      </c>
      <c r="E854" s="93">
        <v>4.05</v>
      </c>
      <c r="F854" s="13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13"/>
    </row>
    <row r="855" spans="1:25">
      <c r="A855" s="118"/>
      <c r="B855" s="2" t="s">
        <v>158</v>
      </c>
      <c r="C855" s="114"/>
      <c r="D855" s="93">
        <v>0.14142135623730964</v>
      </c>
      <c r="E855" s="93">
        <v>0.28577380332470403</v>
      </c>
      <c r="F855" s="180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13"/>
    </row>
    <row r="856" spans="1:25">
      <c r="A856" s="118"/>
      <c r="B856" s="2" t="s">
        <v>93</v>
      </c>
      <c r="C856" s="114"/>
      <c r="D856" s="95">
        <v>2.7729677693590127E-2</v>
      </c>
      <c r="E856" s="95">
        <v>6.9985421222376498E-2</v>
      </c>
      <c r="F856" s="13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16"/>
    </row>
    <row r="857" spans="1:25">
      <c r="A857" s="118"/>
      <c r="B857" s="103" t="s">
        <v>159</v>
      </c>
      <c r="C857" s="114"/>
      <c r="D857" s="95">
        <v>0.11070780399273961</v>
      </c>
      <c r="E857" s="95">
        <v>-0.11070780399274127</v>
      </c>
      <c r="F857" s="13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16"/>
    </row>
    <row r="858" spans="1:25">
      <c r="B858" s="124"/>
      <c r="C858" s="102"/>
      <c r="D858" s="111"/>
      <c r="E858" s="111"/>
    </row>
    <row r="859" spans="1:25">
      <c r="B859" s="128" t="s">
        <v>268</v>
      </c>
      <c r="Y859" s="112" t="s">
        <v>171</v>
      </c>
    </row>
    <row r="860" spans="1:25">
      <c r="A860" s="108" t="s">
        <v>65</v>
      </c>
      <c r="B860" s="100" t="s">
        <v>120</v>
      </c>
      <c r="C860" s="97" t="s">
        <v>121</v>
      </c>
      <c r="D860" s="98" t="s">
        <v>142</v>
      </c>
      <c r="E860" s="136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12">
        <v>1</v>
      </c>
    </row>
    <row r="861" spans="1:25">
      <c r="A861" s="118"/>
      <c r="B861" s="101" t="s">
        <v>143</v>
      </c>
      <c r="C861" s="90" t="s">
        <v>143</v>
      </c>
      <c r="D861" s="134" t="s">
        <v>145</v>
      </c>
      <c r="E861" s="136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12" t="s">
        <v>3</v>
      </c>
    </row>
    <row r="862" spans="1:25">
      <c r="A862" s="118"/>
      <c r="B862" s="101"/>
      <c r="C862" s="90"/>
      <c r="D862" s="91" t="s">
        <v>154</v>
      </c>
      <c r="E862" s="136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12">
        <v>0</v>
      </c>
    </row>
    <row r="863" spans="1:25">
      <c r="A863" s="118"/>
      <c r="B863" s="101"/>
      <c r="C863" s="90"/>
      <c r="D863" s="109"/>
      <c r="E863" s="13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12">
        <v>0</v>
      </c>
    </row>
    <row r="864" spans="1:25">
      <c r="A864" s="118"/>
      <c r="B864" s="100">
        <v>1</v>
      </c>
      <c r="C864" s="96">
        <v>1</v>
      </c>
      <c r="D864" s="190">
        <v>119</v>
      </c>
      <c r="E864" s="191"/>
      <c r="F864" s="192"/>
      <c r="G864" s="192"/>
      <c r="H864" s="192"/>
      <c r="I864" s="192"/>
      <c r="J864" s="192"/>
      <c r="K864" s="192"/>
      <c r="L864" s="192"/>
      <c r="M864" s="192"/>
      <c r="N864" s="192"/>
      <c r="O864" s="192"/>
      <c r="P864" s="192"/>
      <c r="Q864" s="192"/>
      <c r="R864" s="192"/>
      <c r="S864" s="192"/>
      <c r="T864" s="192"/>
      <c r="U864" s="192"/>
      <c r="V864" s="192"/>
      <c r="W864" s="192"/>
      <c r="X864" s="192"/>
      <c r="Y864" s="193">
        <v>1</v>
      </c>
    </row>
    <row r="865" spans="1:25">
      <c r="A865" s="118"/>
      <c r="B865" s="101">
        <v>1</v>
      </c>
      <c r="C865" s="90">
        <v>2</v>
      </c>
      <c r="D865" s="194">
        <v>119</v>
      </c>
      <c r="E865" s="191"/>
      <c r="F865" s="192"/>
      <c r="G865" s="192"/>
      <c r="H865" s="192"/>
      <c r="I865" s="192"/>
      <c r="J865" s="192"/>
      <c r="K865" s="192"/>
      <c r="L865" s="192"/>
      <c r="M865" s="192"/>
      <c r="N865" s="192"/>
      <c r="O865" s="192"/>
      <c r="P865" s="192"/>
      <c r="Q865" s="192"/>
      <c r="R865" s="192"/>
      <c r="S865" s="192"/>
      <c r="T865" s="192"/>
      <c r="U865" s="192"/>
      <c r="V865" s="192"/>
      <c r="W865" s="192"/>
      <c r="X865" s="192"/>
      <c r="Y865" s="193">
        <v>13</v>
      </c>
    </row>
    <row r="866" spans="1:25">
      <c r="A866" s="118"/>
      <c r="B866" s="101">
        <v>1</v>
      </c>
      <c r="C866" s="90">
        <v>3</v>
      </c>
      <c r="D866" s="194">
        <v>115</v>
      </c>
      <c r="E866" s="191"/>
      <c r="F866" s="192"/>
      <c r="G866" s="192"/>
      <c r="H866" s="192"/>
      <c r="I866" s="192"/>
      <c r="J866" s="192"/>
      <c r="K866" s="192"/>
      <c r="L866" s="192"/>
      <c r="M866" s="192"/>
      <c r="N866" s="192"/>
      <c r="O866" s="192"/>
      <c r="P866" s="192"/>
      <c r="Q866" s="192"/>
      <c r="R866" s="192"/>
      <c r="S866" s="192"/>
      <c r="T866" s="192"/>
      <c r="U866" s="192"/>
      <c r="V866" s="192"/>
      <c r="W866" s="192"/>
      <c r="X866" s="192"/>
      <c r="Y866" s="193">
        <v>16</v>
      </c>
    </row>
    <row r="867" spans="1:25">
      <c r="A867" s="118"/>
      <c r="B867" s="101">
        <v>1</v>
      </c>
      <c r="C867" s="90">
        <v>4</v>
      </c>
      <c r="D867" s="194">
        <v>121</v>
      </c>
      <c r="E867" s="191"/>
      <c r="F867" s="192"/>
      <c r="G867" s="192"/>
      <c r="H867" s="192"/>
      <c r="I867" s="192"/>
      <c r="J867" s="192"/>
      <c r="K867" s="192"/>
      <c r="L867" s="192"/>
      <c r="M867" s="192"/>
      <c r="N867" s="192"/>
      <c r="O867" s="192"/>
      <c r="P867" s="192"/>
      <c r="Q867" s="192"/>
      <c r="R867" s="192"/>
      <c r="S867" s="192"/>
      <c r="T867" s="192"/>
      <c r="U867" s="192"/>
      <c r="V867" s="192"/>
      <c r="W867" s="192"/>
      <c r="X867" s="192"/>
      <c r="Y867" s="193">
        <v>118.833333333333</v>
      </c>
    </row>
    <row r="868" spans="1:25">
      <c r="A868" s="118"/>
      <c r="B868" s="101">
        <v>1</v>
      </c>
      <c r="C868" s="90">
        <v>5</v>
      </c>
      <c r="D868" s="194">
        <v>120</v>
      </c>
      <c r="E868" s="191"/>
      <c r="F868" s="192"/>
      <c r="G868" s="192"/>
      <c r="H868" s="192"/>
      <c r="I868" s="192"/>
      <c r="J868" s="192"/>
      <c r="K868" s="192"/>
      <c r="L868" s="192"/>
      <c r="M868" s="192"/>
      <c r="N868" s="192"/>
      <c r="O868" s="192"/>
      <c r="P868" s="192"/>
      <c r="Q868" s="192"/>
      <c r="R868" s="192"/>
      <c r="S868" s="192"/>
      <c r="T868" s="192"/>
      <c r="U868" s="192"/>
      <c r="V868" s="192"/>
      <c r="W868" s="192"/>
      <c r="X868" s="192"/>
      <c r="Y868" s="195"/>
    </row>
    <row r="869" spans="1:25">
      <c r="A869" s="118"/>
      <c r="B869" s="101">
        <v>1</v>
      </c>
      <c r="C869" s="90">
        <v>6</v>
      </c>
      <c r="D869" s="194">
        <v>119</v>
      </c>
      <c r="E869" s="191"/>
      <c r="F869" s="192"/>
      <c r="G869" s="192"/>
      <c r="H869" s="192"/>
      <c r="I869" s="192"/>
      <c r="J869" s="192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92"/>
      <c r="V869" s="192"/>
      <c r="W869" s="192"/>
      <c r="X869" s="192"/>
      <c r="Y869" s="195"/>
    </row>
    <row r="870" spans="1:25">
      <c r="A870" s="118"/>
      <c r="B870" s="102" t="s">
        <v>156</v>
      </c>
      <c r="C870" s="94"/>
      <c r="D870" s="196">
        <v>118.83333333333333</v>
      </c>
      <c r="E870" s="191"/>
      <c r="F870" s="192"/>
      <c r="G870" s="192"/>
      <c r="H870" s="192"/>
      <c r="I870" s="192"/>
      <c r="J870" s="192"/>
      <c r="K870" s="192"/>
      <c r="L870" s="192"/>
      <c r="M870" s="192"/>
      <c r="N870" s="192"/>
      <c r="O870" s="192"/>
      <c r="P870" s="192"/>
      <c r="Q870" s="192"/>
      <c r="R870" s="192"/>
      <c r="S870" s="192"/>
      <c r="T870" s="192"/>
      <c r="U870" s="192"/>
      <c r="V870" s="192"/>
      <c r="W870" s="192"/>
      <c r="X870" s="192"/>
      <c r="Y870" s="195"/>
    </row>
    <row r="871" spans="1:25">
      <c r="A871" s="118"/>
      <c r="B871" s="2" t="s">
        <v>157</v>
      </c>
      <c r="C871" s="114"/>
      <c r="D871" s="197">
        <v>119</v>
      </c>
      <c r="E871" s="191"/>
      <c r="F871" s="192"/>
      <c r="G871" s="192"/>
      <c r="H871" s="192"/>
      <c r="I871" s="192"/>
      <c r="J871" s="192"/>
      <c r="K871" s="192"/>
      <c r="L871" s="192"/>
      <c r="M871" s="192"/>
      <c r="N871" s="192"/>
      <c r="O871" s="192"/>
      <c r="P871" s="192"/>
      <c r="Q871" s="192"/>
      <c r="R871" s="192"/>
      <c r="S871" s="192"/>
      <c r="T871" s="192"/>
      <c r="U871" s="192"/>
      <c r="V871" s="192"/>
      <c r="W871" s="192"/>
      <c r="X871" s="192"/>
      <c r="Y871" s="195"/>
    </row>
    <row r="872" spans="1:25">
      <c r="A872" s="118"/>
      <c r="B872" s="2" t="s">
        <v>158</v>
      </c>
      <c r="C872" s="114"/>
      <c r="D872" s="197">
        <v>2.0412414523193148</v>
      </c>
      <c r="E872" s="191"/>
      <c r="F872" s="192"/>
      <c r="G872" s="192"/>
      <c r="H872" s="192"/>
      <c r="I872" s="192"/>
      <c r="J872" s="192"/>
      <c r="K872" s="192"/>
      <c r="L872" s="192"/>
      <c r="M872" s="192"/>
      <c r="N872" s="192"/>
      <c r="O872" s="192"/>
      <c r="P872" s="192"/>
      <c r="Q872" s="192"/>
      <c r="R872" s="192"/>
      <c r="S872" s="192"/>
      <c r="T872" s="192"/>
      <c r="U872" s="192"/>
      <c r="V872" s="192"/>
      <c r="W872" s="192"/>
      <c r="X872" s="192"/>
      <c r="Y872" s="195"/>
    </row>
    <row r="873" spans="1:25">
      <c r="A873" s="118"/>
      <c r="B873" s="2" t="s">
        <v>93</v>
      </c>
      <c r="C873" s="114"/>
      <c r="D873" s="95">
        <v>1.7177347424846969E-2</v>
      </c>
      <c r="E873" s="13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116"/>
    </row>
    <row r="874" spans="1:25">
      <c r="A874" s="118"/>
      <c r="B874" s="103" t="s">
        <v>159</v>
      </c>
      <c r="C874" s="114"/>
      <c r="D874" s="95">
        <v>2.6645352591003757E-15</v>
      </c>
      <c r="E874" s="13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116"/>
    </row>
    <row r="875" spans="1:25">
      <c r="B875" s="124"/>
      <c r="C875" s="102"/>
      <c r="D875" s="111"/>
    </row>
    <row r="876" spans="1:25">
      <c r="B876" s="128" t="s">
        <v>269</v>
      </c>
      <c r="Y876" s="112" t="s">
        <v>171</v>
      </c>
    </row>
    <row r="877" spans="1:25">
      <c r="A877" s="108" t="s">
        <v>35</v>
      </c>
      <c r="B877" s="100" t="s">
        <v>120</v>
      </c>
      <c r="C877" s="97" t="s">
        <v>121</v>
      </c>
      <c r="D877" s="98" t="s">
        <v>142</v>
      </c>
      <c r="E877" s="99" t="s">
        <v>142</v>
      </c>
      <c r="F877" s="13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112">
        <v>1</v>
      </c>
    </row>
    <row r="878" spans="1:25">
      <c r="A878" s="118"/>
      <c r="B878" s="101" t="s">
        <v>143</v>
      </c>
      <c r="C878" s="90" t="s">
        <v>143</v>
      </c>
      <c r="D878" s="134" t="s">
        <v>144</v>
      </c>
      <c r="E878" s="135" t="s">
        <v>145</v>
      </c>
      <c r="F878" s="13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112" t="s">
        <v>3</v>
      </c>
    </row>
    <row r="879" spans="1:25">
      <c r="A879" s="118"/>
      <c r="B879" s="101"/>
      <c r="C879" s="90"/>
      <c r="D879" s="91" t="s">
        <v>154</v>
      </c>
      <c r="E879" s="92" t="s">
        <v>154</v>
      </c>
      <c r="F879" s="13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112">
        <v>2</v>
      </c>
    </row>
    <row r="880" spans="1:25">
      <c r="A880" s="118"/>
      <c r="B880" s="101"/>
      <c r="C880" s="90"/>
      <c r="D880" s="109"/>
      <c r="E880" s="109"/>
      <c r="F880" s="13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112">
        <v>2</v>
      </c>
    </row>
    <row r="881" spans="1:25">
      <c r="A881" s="118"/>
      <c r="B881" s="100">
        <v>1</v>
      </c>
      <c r="C881" s="96">
        <v>1</v>
      </c>
      <c r="D881" s="104"/>
      <c r="E881" s="104">
        <v>3.5</v>
      </c>
      <c r="F881" s="13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112">
        <v>1</v>
      </c>
    </row>
    <row r="882" spans="1:25">
      <c r="A882" s="118"/>
      <c r="B882" s="101">
        <v>1</v>
      </c>
      <c r="C882" s="90">
        <v>2</v>
      </c>
      <c r="D882" s="92">
        <v>4</v>
      </c>
      <c r="E882" s="92">
        <v>3.3</v>
      </c>
      <c r="F882" s="13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12">
        <v>14</v>
      </c>
    </row>
    <row r="883" spans="1:25">
      <c r="A883" s="118"/>
      <c r="B883" s="101">
        <v>1</v>
      </c>
      <c r="C883" s="90">
        <v>3</v>
      </c>
      <c r="D883" s="92"/>
      <c r="E883" s="92">
        <v>3.2</v>
      </c>
      <c r="F883" s="13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12">
        <v>16</v>
      </c>
    </row>
    <row r="884" spans="1:25">
      <c r="A884" s="118"/>
      <c r="B884" s="101">
        <v>1</v>
      </c>
      <c r="C884" s="90">
        <v>4</v>
      </c>
      <c r="D884" s="92"/>
      <c r="E884" s="92">
        <v>3.8</v>
      </c>
      <c r="F884" s="13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112">
        <v>3.625</v>
      </c>
    </row>
    <row r="885" spans="1:25">
      <c r="A885" s="118"/>
      <c r="B885" s="101">
        <v>1</v>
      </c>
      <c r="C885" s="90">
        <v>5</v>
      </c>
      <c r="D885" s="92">
        <v>3</v>
      </c>
      <c r="E885" s="92">
        <v>3.3</v>
      </c>
      <c r="F885" s="13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113"/>
    </row>
    <row r="886" spans="1:25">
      <c r="A886" s="118"/>
      <c r="B886" s="101">
        <v>1</v>
      </c>
      <c r="C886" s="90">
        <v>6</v>
      </c>
      <c r="D886" s="92"/>
      <c r="E886" s="92">
        <v>5.4</v>
      </c>
      <c r="F886" s="13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13"/>
    </row>
    <row r="887" spans="1:25">
      <c r="A887" s="118"/>
      <c r="B887" s="102" t="s">
        <v>156</v>
      </c>
      <c r="C887" s="94"/>
      <c r="D887" s="106">
        <v>3.5</v>
      </c>
      <c r="E887" s="106">
        <v>3.75</v>
      </c>
      <c r="F887" s="13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13"/>
    </row>
    <row r="888" spans="1:25">
      <c r="A888" s="118"/>
      <c r="B888" s="2" t="s">
        <v>157</v>
      </c>
      <c r="C888" s="114"/>
      <c r="D888" s="93">
        <v>3.5</v>
      </c>
      <c r="E888" s="93">
        <v>3.4</v>
      </c>
      <c r="F888" s="13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13"/>
    </row>
    <row r="889" spans="1:25">
      <c r="A889" s="118"/>
      <c r="B889" s="2" t="s">
        <v>158</v>
      </c>
      <c r="C889" s="114"/>
      <c r="D889" s="93">
        <v>0.70710678118654757</v>
      </c>
      <c r="E889" s="93">
        <v>0.8360621986431398</v>
      </c>
      <c r="F889" s="180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13"/>
    </row>
    <row r="890" spans="1:25">
      <c r="A890" s="118"/>
      <c r="B890" s="2" t="s">
        <v>93</v>
      </c>
      <c r="C890" s="114"/>
      <c r="D890" s="95">
        <v>0.20203050891044216</v>
      </c>
      <c r="E890" s="95">
        <v>0.22294991963817062</v>
      </c>
      <c r="F890" s="13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16"/>
    </row>
    <row r="891" spans="1:25">
      <c r="A891" s="118"/>
      <c r="B891" s="103" t="s">
        <v>159</v>
      </c>
      <c r="C891" s="114"/>
      <c r="D891" s="95">
        <v>-3.4482758620689613E-2</v>
      </c>
      <c r="E891" s="95">
        <v>3.4482758620689724E-2</v>
      </c>
      <c r="F891" s="13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16"/>
    </row>
    <row r="892" spans="1:25">
      <c r="B892" s="124"/>
      <c r="C892" s="102"/>
      <c r="D892" s="111"/>
      <c r="E892" s="111"/>
    </row>
    <row r="893" spans="1:25">
      <c r="B893" s="128" t="s">
        <v>270</v>
      </c>
      <c r="Y893" s="112" t="s">
        <v>171</v>
      </c>
    </row>
    <row r="894" spans="1:25">
      <c r="A894" s="108" t="s">
        <v>38</v>
      </c>
      <c r="B894" s="100" t="s">
        <v>120</v>
      </c>
      <c r="C894" s="97" t="s">
        <v>121</v>
      </c>
      <c r="D894" s="98" t="s">
        <v>142</v>
      </c>
      <c r="E894" s="99" t="s">
        <v>142</v>
      </c>
      <c r="F894" s="13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12">
        <v>1</v>
      </c>
    </row>
    <row r="895" spans="1:25">
      <c r="A895" s="118"/>
      <c r="B895" s="101" t="s">
        <v>143</v>
      </c>
      <c r="C895" s="90" t="s">
        <v>143</v>
      </c>
      <c r="D895" s="134" t="s">
        <v>144</v>
      </c>
      <c r="E895" s="135" t="s">
        <v>145</v>
      </c>
      <c r="F895" s="13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12" t="s">
        <v>3</v>
      </c>
    </row>
    <row r="896" spans="1:25">
      <c r="A896" s="118"/>
      <c r="B896" s="101"/>
      <c r="C896" s="90"/>
      <c r="D896" s="91" t="s">
        <v>154</v>
      </c>
      <c r="E896" s="92" t="s">
        <v>154</v>
      </c>
      <c r="F896" s="13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112">
        <v>1</v>
      </c>
    </row>
    <row r="897" spans="1:25">
      <c r="A897" s="118"/>
      <c r="B897" s="101"/>
      <c r="C897" s="90"/>
      <c r="D897" s="109"/>
      <c r="E897" s="109"/>
      <c r="F897" s="13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112">
        <v>1</v>
      </c>
    </row>
    <row r="898" spans="1:25">
      <c r="A898" s="118"/>
      <c r="B898" s="100">
        <v>1</v>
      </c>
      <c r="C898" s="96">
        <v>1</v>
      </c>
      <c r="D898" s="182"/>
      <c r="E898" s="182">
        <v>20.100000000000001</v>
      </c>
      <c r="F898" s="183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5">
        <v>1</v>
      </c>
    </row>
    <row r="899" spans="1:25">
      <c r="A899" s="118"/>
      <c r="B899" s="101">
        <v>1</v>
      </c>
      <c r="C899" s="90">
        <v>2</v>
      </c>
      <c r="D899" s="186">
        <v>25.9</v>
      </c>
      <c r="E899" s="186">
        <v>21.2</v>
      </c>
      <c r="F899" s="183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5">
        <v>15</v>
      </c>
    </row>
    <row r="900" spans="1:25">
      <c r="A900" s="118"/>
      <c r="B900" s="101">
        <v>1</v>
      </c>
      <c r="C900" s="90">
        <v>3</v>
      </c>
      <c r="D900" s="186"/>
      <c r="E900" s="186">
        <v>18.8</v>
      </c>
      <c r="F900" s="183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5">
        <v>16</v>
      </c>
    </row>
    <row r="901" spans="1:25">
      <c r="A901" s="118"/>
      <c r="B901" s="101">
        <v>1</v>
      </c>
      <c r="C901" s="90">
        <v>4</v>
      </c>
      <c r="D901" s="186"/>
      <c r="E901" s="186">
        <v>20.8</v>
      </c>
      <c r="F901" s="183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5">
        <v>23.116666666666699</v>
      </c>
    </row>
    <row r="902" spans="1:25">
      <c r="A902" s="118"/>
      <c r="B902" s="101">
        <v>1</v>
      </c>
      <c r="C902" s="90">
        <v>5</v>
      </c>
      <c r="D902" s="186">
        <v>26.2</v>
      </c>
      <c r="E902" s="186">
        <v>20.9</v>
      </c>
      <c r="F902" s="183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7"/>
    </row>
    <row r="903" spans="1:25">
      <c r="A903" s="118"/>
      <c r="B903" s="101">
        <v>1</v>
      </c>
      <c r="C903" s="90">
        <v>6</v>
      </c>
      <c r="D903" s="186"/>
      <c r="E903" s="186">
        <v>19.3</v>
      </c>
      <c r="F903" s="183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7"/>
    </row>
    <row r="904" spans="1:25">
      <c r="A904" s="118"/>
      <c r="B904" s="102" t="s">
        <v>156</v>
      </c>
      <c r="C904" s="94"/>
      <c r="D904" s="188">
        <v>26.049999999999997</v>
      </c>
      <c r="E904" s="188">
        <v>20.18333333333333</v>
      </c>
      <c r="F904" s="183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7"/>
    </row>
    <row r="905" spans="1:25">
      <c r="A905" s="118"/>
      <c r="B905" s="2" t="s">
        <v>157</v>
      </c>
      <c r="C905" s="114"/>
      <c r="D905" s="189">
        <v>26.049999999999997</v>
      </c>
      <c r="E905" s="189">
        <v>20.450000000000003</v>
      </c>
      <c r="F905" s="183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7"/>
    </row>
    <row r="906" spans="1:25">
      <c r="A906" s="118"/>
      <c r="B906" s="2" t="s">
        <v>158</v>
      </c>
      <c r="C906" s="114"/>
      <c r="D906" s="189">
        <v>0.21213203435596475</v>
      </c>
      <c r="E906" s="189">
        <v>0.96211572415518998</v>
      </c>
      <c r="F906" s="183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7"/>
    </row>
    <row r="907" spans="1:25">
      <c r="A907" s="118"/>
      <c r="B907" s="2" t="s">
        <v>93</v>
      </c>
      <c r="C907" s="114"/>
      <c r="D907" s="95">
        <v>8.1432642747011428E-3</v>
      </c>
      <c r="E907" s="95">
        <v>4.7668822006037496E-2</v>
      </c>
      <c r="F907" s="13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16"/>
    </row>
    <row r="908" spans="1:25">
      <c r="A908" s="118"/>
      <c r="B908" s="103" t="s">
        <v>159</v>
      </c>
      <c r="C908" s="114"/>
      <c r="D908" s="95">
        <v>0.1268925739005029</v>
      </c>
      <c r="E908" s="95">
        <v>-0.12689257390050601</v>
      </c>
      <c r="F908" s="13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16"/>
    </row>
    <row r="909" spans="1:25">
      <c r="B909" s="124"/>
      <c r="C909" s="102"/>
      <c r="D909" s="111"/>
      <c r="E909" s="111"/>
    </row>
    <row r="910" spans="1:25">
      <c r="B910" s="128" t="s">
        <v>271</v>
      </c>
      <c r="Y910" s="112" t="s">
        <v>171</v>
      </c>
    </row>
    <row r="911" spans="1:25">
      <c r="A911" s="108" t="s">
        <v>41</v>
      </c>
      <c r="B911" s="100" t="s">
        <v>120</v>
      </c>
      <c r="C911" s="97" t="s">
        <v>121</v>
      </c>
      <c r="D911" s="98" t="s">
        <v>142</v>
      </c>
      <c r="E911" s="136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12">
        <v>1</v>
      </c>
    </row>
    <row r="912" spans="1:25">
      <c r="A912" s="118"/>
      <c r="B912" s="101" t="s">
        <v>143</v>
      </c>
      <c r="C912" s="90" t="s">
        <v>143</v>
      </c>
      <c r="D912" s="134" t="s">
        <v>144</v>
      </c>
      <c r="E912" s="136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12" t="s">
        <v>3</v>
      </c>
    </row>
    <row r="913" spans="1:25">
      <c r="A913" s="118"/>
      <c r="B913" s="101"/>
      <c r="C913" s="90"/>
      <c r="D913" s="91" t="s">
        <v>154</v>
      </c>
      <c r="E913" s="136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12">
        <v>2</v>
      </c>
    </row>
    <row r="914" spans="1:25">
      <c r="A914" s="118"/>
      <c r="B914" s="101"/>
      <c r="C914" s="90"/>
      <c r="D914" s="109"/>
      <c r="E914" s="136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12">
        <v>2</v>
      </c>
    </row>
    <row r="915" spans="1:25">
      <c r="A915" s="118"/>
      <c r="B915" s="100">
        <v>1</v>
      </c>
      <c r="C915" s="96">
        <v>1</v>
      </c>
      <c r="D915" s="104">
        <v>2.5</v>
      </c>
      <c r="E915" s="136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112">
        <v>1</v>
      </c>
    </row>
    <row r="916" spans="1:25">
      <c r="A916" s="118"/>
      <c r="B916" s="101">
        <v>1</v>
      </c>
      <c r="C916" s="90">
        <v>2</v>
      </c>
      <c r="D916" s="92">
        <v>2.4</v>
      </c>
      <c r="E916" s="13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12">
        <v>16</v>
      </c>
    </row>
    <row r="917" spans="1:25">
      <c r="A917" s="118"/>
      <c r="B917" s="102" t="s">
        <v>156</v>
      </c>
      <c r="C917" s="94"/>
      <c r="D917" s="106">
        <v>2.4500000000000002</v>
      </c>
      <c r="E917" s="136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13"/>
    </row>
    <row r="918" spans="1:25">
      <c r="A918" s="118"/>
      <c r="B918" s="2" t="s">
        <v>157</v>
      </c>
      <c r="C918" s="114"/>
      <c r="D918" s="93">
        <v>2.4500000000000002</v>
      </c>
      <c r="E918" s="136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113">
        <v>2.4500000000000002</v>
      </c>
    </row>
    <row r="919" spans="1:25">
      <c r="A919" s="118"/>
      <c r="B919" s="2" t="s">
        <v>158</v>
      </c>
      <c r="C919" s="114"/>
      <c r="D919" s="93">
        <v>7.0710678118654821E-2</v>
      </c>
      <c r="E919" s="180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13"/>
    </row>
    <row r="920" spans="1:25">
      <c r="A920" s="118"/>
      <c r="B920" s="2" t="s">
        <v>93</v>
      </c>
      <c r="C920" s="114"/>
      <c r="D920" s="95">
        <v>2.8861501272920333E-2</v>
      </c>
      <c r="E920" s="136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16"/>
    </row>
    <row r="921" spans="1:25">
      <c r="A921" s="118"/>
      <c r="B921" s="103" t="s">
        <v>159</v>
      </c>
      <c r="C921" s="114"/>
      <c r="D921" s="95">
        <v>0</v>
      </c>
      <c r="E921" s="136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16"/>
    </row>
    <row r="922" spans="1:25">
      <c r="B922" s="124"/>
      <c r="C922" s="102"/>
      <c r="D922" s="111"/>
    </row>
    <row r="923" spans="1:25">
      <c r="B923" s="128" t="s">
        <v>272</v>
      </c>
      <c r="Y923" s="112" t="s">
        <v>171</v>
      </c>
    </row>
    <row r="924" spans="1:25">
      <c r="A924" s="108" t="s">
        <v>44</v>
      </c>
      <c r="B924" s="100" t="s">
        <v>120</v>
      </c>
      <c r="C924" s="97" t="s">
        <v>121</v>
      </c>
      <c r="D924" s="98" t="s">
        <v>142</v>
      </c>
      <c r="E924" s="99" t="s">
        <v>142</v>
      </c>
      <c r="F924" s="13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12">
        <v>1</v>
      </c>
    </row>
    <row r="925" spans="1:25">
      <c r="A925" s="118"/>
      <c r="B925" s="101" t="s">
        <v>143</v>
      </c>
      <c r="C925" s="90" t="s">
        <v>143</v>
      </c>
      <c r="D925" s="134" t="s">
        <v>144</v>
      </c>
      <c r="E925" s="135" t="s">
        <v>145</v>
      </c>
      <c r="F925" s="13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12" t="s">
        <v>3</v>
      </c>
    </row>
    <row r="926" spans="1:25">
      <c r="A926" s="118"/>
      <c r="B926" s="101"/>
      <c r="C926" s="90"/>
      <c r="D926" s="91" t="s">
        <v>154</v>
      </c>
      <c r="E926" s="92" t="s">
        <v>154</v>
      </c>
      <c r="F926" s="13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12">
        <v>0</v>
      </c>
    </row>
    <row r="927" spans="1:25">
      <c r="A927" s="118"/>
      <c r="B927" s="101"/>
      <c r="C927" s="90"/>
      <c r="D927" s="109"/>
      <c r="E927" s="109"/>
      <c r="F927" s="13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12">
        <v>0</v>
      </c>
    </row>
    <row r="928" spans="1:25">
      <c r="A928" s="118"/>
      <c r="B928" s="100">
        <v>1</v>
      </c>
      <c r="C928" s="96">
        <v>1</v>
      </c>
      <c r="D928" s="190"/>
      <c r="E928" s="190">
        <v>107</v>
      </c>
      <c r="F928" s="191"/>
      <c r="G928" s="192"/>
      <c r="H928" s="192"/>
      <c r="I928" s="192"/>
      <c r="J928" s="192"/>
      <c r="K928" s="192"/>
      <c r="L928" s="192"/>
      <c r="M928" s="192"/>
      <c r="N928" s="192"/>
      <c r="O928" s="192"/>
      <c r="P928" s="192"/>
      <c r="Q928" s="192"/>
      <c r="R928" s="192"/>
      <c r="S928" s="192"/>
      <c r="T928" s="192"/>
      <c r="U928" s="192"/>
      <c r="V928" s="192"/>
      <c r="W928" s="192"/>
      <c r="X928" s="192"/>
      <c r="Y928" s="193">
        <v>1</v>
      </c>
    </row>
    <row r="929" spans="1:25">
      <c r="A929" s="118"/>
      <c r="B929" s="101">
        <v>1</v>
      </c>
      <c r="C929" s="90">
        <v>2</v>
      </c>
      <c r="D929" s="194">
        <v>106</v>
      </c>
      <c r="E929" s="194">
        <v>105</v>
      </c>
      <c r="F929" s="191"/>
      <c r="G929" s="192"/>
      <c r="H929" s="192"/>
      <c r="I929" s="192"/>
      <c r="J929" s="192"/>
      <c r="K929" s="192"/>
      <c r="L929" s="192"/>
      <c r="M929" s="192"/>
      <c r="N929" s="192"/>
      <c r="O929" s="192"/>
      <c r="P929" s="192"/>
      <c r="Q929" s="192"/>
      <c r="R929" s="192"/>
      <c r="S929" s="192"/>
      <c r="T929" s="192"/>
      <c r="U929" s="192"/>
      <c r="V929" s="192"/>
      <c r="W929" s="192"/>
      <c r="X929" s="192"/>
      <c r="Y929" s="193">
        <v>17</v>
      </c>
    </row>
    <row r="930" spans="1:25">
      <c r="A930" s="118"/>
      <c r="B930" s="101">
        <v>1</v>
      </c>
      <c r="C930" s="90">
        <v>3</v>
      </c>
      <c r="D930" s="194"/>
      <c r="E930" s="194">
        <v>100</v>
      </c>
      <c r="F930" s="191"/>
      <c r="G930" s="192"/>
      <c r="H930" s="192"/>
      <c r="I930" s="192"/>
      <c r="J930" s="192"/>
      <c r="K930" s="192"/>
      <c r="L930" s="192"/>
      <c r="M930" s="192"/>
      <c r="N930" s="192"/>
      <c r="O930" s="192"/>
      <c r="P930" s="192"/>
      <c r="Q930" s="192"/>
      <c r="R930" s="192"/>
      <c r="S930" s="192"/>
      <c r="T930" s="192"/>
      <c r="U930" s="192"/>
      <c r="V930" s="192"/>
      <c r="W930" s="192"/>
      <c r="X930" s="192"/>
      <c r="Y930" s="193">
        <v>16</v>
      </c>
    </row>
    <row r="931" spans="1:25">
      <c r="A931" s="118"/>
      <c r="B931" s="101">
        <v>1</v>
      </c>
      <c r="C931" s="90">
        <v>4</v>
      </c>
      <c r="D931" s="194"/>
      <c r="E931" s="194">
        <v>114</v>
      </c>
      <c r="F931" s="191"/>
      <c r="G931" s="192"/>
      <c r="H931" s="192"/>
      <c r="I931" s="192"/>
      <c r="J931" s="192"/>
      <c r="K931" s="192"/>
      <c r="L931" s="192"/>
      <c r="M931" s="192"/>
      <c r="N931" s="192"/>
      <c r="O931" s="192"/>
      <c r="P931" s="192"/>
      <c r="Q931" s="192"/>
      <c r="R931" s="192"/>
      <c r="S931" s="192"/>
      <c r="T931" s="192"/>
      <c r="U931" s="192"/>
      <c r="V931" s="192"/>
      <c r="W931" s="192"/>
      <c r="X931" s="192"/>
      <c r="Y931" s="193">
        <v>102.083333333333</v>
      </c>
    </row>
    <row r="932" spans="1:25">
      <c r="A932" s="118"/>
      <c r="B932" s="101">
        <v>1</v>
      </c>
      <c r="C932" s="90">
        <v>5</v>
      </c>
      <c r="D932" s="194">
        <v>90</v>
      </c>
      <c r="E932" s="194">
        <v>105</v>
      </c>
      <c r="F932" s="191"/>
      <c r="G932" s="192"/>
      <c r="H932" s="192"/>
      <c r="I932" s="192"/>
      <c r="J932" s="192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2"/>
      <c r="V932" s="192"/>
      <c r="W932" s="192"/>
      <c r="X932" s="192"/>
      <c r="Y932" s="195"/>
    </row>
    <row r="933" spans="1:25">
      <c r="A933" s="118"/>
      <c r="B933" s="101">
        <v>1</v>
      </c>
      <c r="C933" s="90">
        <v>6</v>
      </c>
      <c r="D933" s="194"/>
      <c r="E933" s="194">
        <v>106</v>
      </c>
      <c r="F933" s="191"/>
      <c r="G933" s="192"/>
      <c r="H933" s="192"/>
      <c r="I933" s="192"/>
      <c r="J933" s="192"/>
      <c r="K933" s="192"/>
      <c r="L933" s="192"/>
      <c r="M933" s="192"/>
      <c r="N933" s="192"/>
      <c r="O933" s="192"/>
      <c r="P933" s="192"/>
      <c r="Q933" s="192"/>
      <c r="R933" s="192"/>
      <c r="S933" s="192"/>
      <c r="T933" s="192"/>
      <c r="U933" s="192"/>
      <c r="V933" s="192"/>
      <c r="W933" s="192"/>
      <c r="X933" s="192"/>
      <c r="Y933" s="195"/>
    </row>
    <row r="934" spans="1:25">
      <c r="A934" s="118"/>
      <c r="B934" s="102" t="s">
        <v>156</v>
      </c>
      <c r="C934" s="94"/>
      <c r="D934" s="196">
        <v>98</v>
      </c>
      <c r="E934" s="196">
        <v>106.16666666666667</v>
      </c>
      <c r="F934" s="191"/>
      <c r="G934" s="192"/>
      <c r="H934" s="192"/>
      <c r="I934" s="192"/>
      <c r="J934" s="192"/>
      <c r="K934" s="192"/>
      <c r="L934" s="192"/>
      <c r="M934" s="192"/>
      <c r="N934" s="192"/>
      <c r="O934" s="192"/>
      <c r="P934" s="192"/>
      <c r="Q934" s="192"/>
      <c r="R934" s="192"/>
      <c r="S934" s="192"/>
      <c r="T934" s="192"/>
      <c r="U934" s="192"/>
      <c r="V934" s="192"/>
      <c r="W934" s="192"/>
      <c r="X934" s="192"/>
      <c r="Y934" s="195"/>
    </row>
    <row r="935" spans="1:25">
      <c r="A935" s="118"/>
      <c r="B935" s="2" t="s">
        <v>157</v>
      </c>
      <c r="C935" s="114"/>
      <c r="D935" s="197">
        <v>98</v>
      </c>
      <c r="E935" s="197">
        <v>105.5</v>
      </c>
      <c r="F935" s="191"/>
      <c r="G935" s="192"/>
      <c r="H935" s="192"/>
      <c r="I935" s="192"/>
      <c r="J935" s="192"/>
      <c r="K935" s="192"/>
      <c r="L935" s="192"/>
      <c r="M935" s="192"/>
      <c r="N935" s="192"/>
      <c r="O935" s="192"/>
      <c r="P935" s="192"/>
      <c r="Q935" s="192"/>
      <c r="R935" s="192"/>
      <c r="S935" s="192"/>
      <c r="T935" s="192"/>
      <c r="U935" s="192"/>
      <c r="V935" s="192"/>
      <c r="W935" s="192"/>
      <c r="X935" s="192"/>
      <c r="Y935" s="195"/>
    </row>
    <row r="936" spans="1:25">
      <c r="A936" s="118"/>
      <c r="B936" s="2" t="s">
        <v>158</v>
      </c>
      <c r="C936" s="114"/>
      <c r="D936" s="197">
        <v>11.313708498984761</v>
      </c>
      <c r="E936" s="197">
        <v>4.5350486950711639</v>
      </c>
      <c r="F936" s="191"/>
      <c r="G936" s="192"/>
      <c r="H936" s="192"/>
      <c r="I936" s="192"/>
      <c r="J936" s="192"/>
      <c r="K936" s="192"/>
      <c r="L936" s="192"/>
      <c r="M936" s="192"/>
      <c r="N936" s="192"/>
      <c r="O936" s="192"/>
      <c r="P936" s="192"/>
      <c r="Q936" s="192"/>
      <c r="R936" s="192"/>
      <c r="S936" s="192"/>
      <c r="T936" s="192"/>
      <c r="U936" s="192"/>
      <c r="V936" s="192"/>
      <c r="W936" s="192"/>
      <c r="X936" s="192"/>
      <c r="Y936" s="195"/>
    </row>
    <row r="937" spans="1:25">
      <c r="A937" s="118"/>
      <c r="B937" s="2" t="s">
        <v>93</v>
      </c>
      <c r="C937" s="114"/>
      <c r="D937" s="95">
        <v>0.11544600509168124</v>
      </c>
      <c r="E937" s="95">
        <v>4.2716314239288823E-2</v>
      </c>
      <c r="F937" s="13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116"/>
    </row>
    <row r="938" spans="1:25">
      <c r="A938" s="118"/>
      <c r="B938" s="103" t="s">
        <v>159</v>
      </c>
      <c r="C938" s="114"/>
      <c r="D938" s="95">
        <v>-3.9999999999996927E-2</v>
      </c>
      <c r="E938" s="95">
        <v>4.0000000000003366E-2</v>
      </c>
      <c r="F938" s="13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116"/>
    </row>
    <row r="939" spans="1:25">
      <c r="B939" s="124"/>
      <c r="C939" s="102"/>
      <c r="D939" s="111"/>
      <c r="E939" s="111"/>
    </row>
    <row r="940" spans="1:25">
      <c r="B940" s="128" t="s">
        <v>273</v>
      </c>
      <c r="Y940" s="112" t="s">
        <v>171</v>
      </c>
    </row>
    <row r="941" spans="1:25">
      <c r="A941" s="108" t="s">
        <v>45</v>
      </c>
      <c r="B941" s="100" t="s">
        <v>120</v>
      </c>
      <c r="C941" s="97" t="s">
        <v>121</v>
      </c>
      <c r="D941" s="98" t="s">
        <v>142</v>
      </c>
      <c r="E941" s="99" t="s">
        <v>142</v>
      </c>
      <c r="F941" s="13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112">
        <v>1</v>
      </c>
    </row>
    <row r="942" spans="1:25">
      <c r="A942" s="118"/>
      <c r="B942" s="101" t="s">
        <v>143</v>
      </c>
      <c r="C942" s="90" t="s">
        <v>143</v>
      </c>
      <c r="D942" s="134" t="s">
        <v>144</v>
      </c>
      <c r="E942" s="135" t="s">
        <v>145</v>
      </c>
      <c r="F942" s="13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112" t="s">
        <v>3</v>
      </c>
    </row>
    <row r="943" spans="1:25">
      <c r="A943" s="118"/>
      <c r="B943" s="101"/>
      <c r="C943" s="90"/>
      <c r="D943" s="91" t="s">
        <v>154</v>
      </c>
      <c r="E943" s="92" t="s">
        <v>154</v>
      </c>
      <c r="F943" s="13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112">
        <v>0</v>
      </c>
    </row>
    <row r="944" spans="1:25">
      <c r="A944" s="118"/>
      <c r="B944" s="101"/>
      <c r="C944" s="90"/>
      <c r="D944" s="109"/>
      <c r="E944" s="109"/>
      <c r="F944" s="13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112">
        <v>0</v>
      </c>
    </row>
    <row r="945" spans="1:25">
      <c r="A945" s="118"/>
      <c r="B945" s="100">
        <v>1</v>
      </c>
      <c r="C945" s="96">
        <v>1</v>
      </c>
      <c r="D945" s="190"/>
      <c r="E945" s="190">
        <v>61</v>
      </c>
      <c r="F945" s="191"/>
      <c r="G945" s="192"/>
      <c r="H945" s="192"/>
      <c r="I945" s="192"/>
      <c r="J945" s="192"/>
      <c r="K945" s="192"/>
      <c r="L945" s="192"/>
      <c r="M945" s="192"/>
      <c r="N945" s="192"/>
      <c r="O945" s="192"/>
      <c r="P945" s="192"/>
      <c r="Q945" s="192"/>
      <c r="R945" s="192"/>
      <c r="S945" s="192"/>
      <c r="T945" s="192"/>
      <c r="U945" s="192"/>
      <c r="V945" s="192"/>
      <c r="W945" s="192"/>
      <c r="X945" s="192"/>
      <c r="Y945" s="193">
        <v>1</v>
      </c>
    </row>
    <row r="946" spans="1:25">
      <c r="A946" s="118"/>
      <c r="B946" s="101">
        <v>1</v>
      </c>
      <c r="C946" s="90">
        <v>2</v>
      </c>
      <c r="D946" s="194">
        <v>114</v>
      </c>
      <c r="E946" s="194">
        <v>61</v>
      </c>
      <c r="F946" s="191"/>
      <c r="G946" s="192"/>
      <c r="H946" s="192"/>
      <c r="I946" s="192"/>
      <c r="J946" s="192"/>
      <c r="K946" s="192"/>
      <c r="L946" s="192"/>
      <c r="M946" s="192"/>
      <c r="N946" s="192"/>
      <c r="O946" s="192"/>
      <c r="P946" s="192"/>
      <c r="Q946" s="192"/>
      <c r="R946" s="192"/>
      <c r="S946" s="192"/>
      <c r="T946" s="192"/>
      <c r="U946" s="192"/>
      <c r="V946" s="192"/>
      <c r="W946" s="192"/>
      <c r="X946" s="192"/>
      <c r="Y946" s="193">
        <v>18</v>
      </c>
    </row>
    <row r="947" spans="1:25">
      <c r="A947" s="118"/>
      <c r="B947" s="101">
        <v>1</v>
      </c>
      <c r="C947" s="90">
        <v>3</v>
      </c>
      <c r="D947" s="194"/>
      <c r="E947" s="194">
        <v>55</v>
      </c>
      <c r="F947" s="191"/>
      <c r="G947" s="192"/>
      <c r="H947" s="192"/>
      <c r="I947" s="192"/>
      <c r="J947" s="192"/>
      <c r="K947" s="192"/>
      <c r="L947" s="192"/>
      <c r="M947" s="192"/>
      <c r="N947" s="192"/>
      <c r="O947" s="192"/>
      <c r="P947" s="192"/>
      <c r="Q947" s="192"/>
      <c r="R947" s="192"/>
      <c r="S947" s="192"/>
      <c r="T947" s="192"/>
      <c r="U947" s="192"/>
      <c r="V947" s="192"/>
      <c r="W947" s="192"/>
      <c r="X947" s="192"/>
      <c r="Y947" s="193">
        <v>16</v>
      </c>
    </row>
    <row r="948" spans="1:25">
      <c r="A948" s="118"/>
      <c r="B948" s="101">
        <v>1</v>
      </c>
      <c r="C948" s="90">
        <v>4</v>
      </c>
      <c r="D948" s="194"/>
      <c r="E948" s="194">
        <v>59</v>
      </c>
      <c r="F948" s="191"/>
      <c r="G948" s="192"/>
      <c r="H948" s="192"/>
      <c r="I948" s="192"/>
      <c r="J948" s="192"/>
      <c r="K948" s="192"/>
      <c r="L948" s="192"/>
      <c r="M948" s="192"/>
      <c r="N948" s="192"/>
      <c r="O948" s="192"/>
      <c r="P948" s="192"/>
      <c r="Q948" s="192"/>
      <c r="R948" s="192"/>
      <c r="S948" s="192"/>
      <c r="T948" s="192"/>
      <c r="U948" s="192"/>
      <c r="V948" s="192"/>
      <c r="W948" s="192"/>
      <c r="X948" s="192"/>
      <c r="Y948" s="193">
        <v>83.5833333333333</v>
      </c>
    </row>
    <row r="949" spans="1:25">
      <c r="A949" s="118"/>
      <c r="B949" s="101">
        <v>1</v>
      </c>
      <c r="C949" s="90">
        <v>5</v>
      </c>
      <c r="D949" s="194">
        <v>102</v>
      </c>
      <c r="E949" s="194">
        <v>59</v>
      </c>
      <c r="F949" s="191"/>
      <c r="G949" s="192"/>
      <c r="H949" s="192"/>
      <c r="I949" s="192"/>
      <c r="J949" s="192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2"/>
      <c r="V949" s="192"/>
      <c r="W949" s="192"/>
      <c r="X949" s="192"/>
      <c r="Y949" s="195"/>
    </row>
    <row r="950" spans="1:25">
      <c r="A950" s="118"/>
      <c r="B950" s="101">
        <v>1</v>
      </c>
      <c r="C950" s="90">
        <v>6</v>
      </c>
      <c r="D950" s="194"/>
      <c r="E950" s="194">
        <v>60</v>
      </c>
      <c r="F950" s="191"/>
      <c r="G950" s="192"/>
      <c r="H950" s="192"/>
      <c r="I950" s="192"/>
      <c r="J950" s="192"/>
      <c r="K950" s="192"/>
      <c r="L950" s="192"/>
      <c r="M950" s="192"/>
      <c r="N950" s="192"/>
      <c r="O950" s="192"/>
      <c r="P950" s="192"/>
      <c r="Q950" s="192"/>
      <c r="R950" s="192"/>
      <c r="S950" s="192"/>
      <c r="T950" s="192"/>
      <c r="U950" s="192"/>
      <c r="V950" s="192"/>
      <c r="W950" s="192"/>
      <c r="X950" s="192"/>
      <c r="Y950" s="195"/>
    </row>
    <row r="951" spans="1:25">
      <c r="A951" s="118"/>
      <c r="B951" s="102" t="s">
        <v>156</v>
      </c>
      <c r="C951" s="94"/>
      <c r="D951" s="196">
        <v>108</v>
      </c>
      <c r="E951" s="196">
        <v>59.166666666666664</v>
      </c>
      <c r="F951" s="191"/>
      <c r="G951" s="192"/>
      <c r="H951" s="192"/>
      <c r="I951" s="192"/>
      <c r="J951" s="192"/>
      <c r="K951" s="192"/>
      <c r="L951" s="192"/>
      <c r="M951" s="192"/>
      <c r="N951" s="192"/>
      <c r="O951" s="192"/>
      <c r="P951" s="192"/>
      <c r="Q951" s="192"/>
      <c r="R951" s="192"/>
      <c r="S951" s="192"/>
      <c r="T951" s="192"/>
      <c r="U951" s="192"/>
      <c r="V951" s="192"/>
      <c r="W951" s="192"/>
      <c r="X951" s="192"/>
      <c r="Y951" s="195"/>
    </row>
    <row r="952" spans="1:25">
      <c r="A952" s="118"/>
      <c r="B952" s="2" t="s">
        <v>157</v>
      </c>
      <c r="C952" s="114"/>
      <c r="D952" s="197">
        <v>108</v>
      </c>
      <c r="E952" s="197">
        <v>59.5</v>
      </c>
      <c r="F952" s="191"/>
      <c r="G952" s="192"/>
      <c r="H952" s="192"/>
      <c r="I952" s="192"/>
      <c r="J952" s="192"/>
      <c r="K952" s="192"/>
      <c r="L952" s="192"/>
      <c r="M952" s="192"/>
      <c r="N952" s="192"/>
      <c r="O952" s="192"/>
      <c r="P952" s="192"/>
      <c r="Q952" s="192"/>
      <c r="R952" s="192"/>
      <c r="S952" s="192"/>
      <c r="T952" s="192"/>
      <c r="U952" s="192"/>
      <c r="V952" s="192"/>
      <c r="W952" s="192"/>
      <c r="X952" s="192"/>
      <c r="Y952" s="195"/>
    </row>
    <row r="953" spans="1:25">
      <c r="A953" s="118"/>
      <c r="B953" s="2" t="s">
        <v>158</v>
      </c>
      <c r="C953" s="114"/>
      <c r="D953" s="197">
        <v>8.4852813742385695</v>
      </c>
      <c r="E953" s="197">
        <v>2.228601953392904</v>
      </c>
      <c r="F953" s="191"/>
      <c r="G953" s="192"/>
      <c r="H953" s="192"/>
      <c r="I953" s="192"/>
      <c r="J953" s="192"/>
      <c r="K953" s="192"/>
      <c r="L953" s="192"/>
      <c r="M953" s="192"/>
      <c r="N953" s="192"/>
      <c r="O953" s="192"/>
      <c r="P953" s="192"/>
      <c r="Q953" s="192"/>
      <c r="R953" s="192"/>
      <c r="S953" s="192"/>
      <c r="T953" s="192"/>
      <c r="U953" s="192"/>
      <c r="V953" s="192"/>
      <c r="W953" s="192"/>
      <c r="X953" s="192"/>
      <c r="Y953" s="195"/>
    </row>
    <row r="954" spans="1:25">
      <c r="A954" s="118"/>
      <c r="B954" s="2" t="s">
        <v>93</v>
      </c>
      <c r="C954" s="114"/>
      <c r="D954" s="95">
        <v>7.8567420131838608E-2</v>
      </c>
      <c r="E954" s="95">
        <v>3.7666511888330777E-2</v>
      </c>
      <c r="F954" s="13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116"/>
    </row>
    <row r="955" spans="1:25">
      <c r="A955" s="118"/>
      <c r="B955" s="103" t="s">
        <v>159</v>
      </c>
      <c r="C955" s="114"/>
      <c r="D955" s="95">
        <v>0.29212362911266254</v>
      </c>
      <c r="E955" s="95">
        <v>-0.29212362911266176</v>
      </c>
      <c r="F955" s="13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116"/>
    </row>
    <row r="956" spans="1:25">
      <c r="B956" s="124"/>
      <c r="C956" s="102"/>
      <c r="D956" s="111"/>
      <c r="E956" s="111"/>
    </row>
  </sheetData>
  <dataConsolidate/>
  <conditionalFormatting sqref="C29:C34 C46:C51 C63:C68 C80:C85 C97:C102 C114:C119 C131:C136 C148:C153 C165:C170 C182:C187 C195:C200 C225:C230 C238:C243 C251:C256 C268:C273 C285:C290 C298:C303 C315:C320 C332:C337 C345:C350 C358:C363 C375:C380 C392:C397 C409:C414 C422:C427 C439:C444 C456:C461 C490:C495 C507:C512 C520:C525 C537:C542 C554:C559 C571:C576 C584:C589 C601:C606 C614:C619 C631:C636 C648:C653 C665:C670 C682:C687 C695:C700 C712:C717 C729:C734 C746:C751 C759:C764 C776:C781 C793:C798 C810:C815 C823:C828 C836:C841 C853:C858 C870:C875 C887:C892 C904:C909 C917:C922 C934:C939 C951:C956 C2:O17 D19:D34 D36:E51 D53:E68 D70:E85 D87:E102 D104:D119 D121:E136 D138:E153 D155:E170 D172:D187 D189:D200 C212:V217 D202:V210 D219:D230 D232:D243 D245:D256 D258:D273 D275:E290 D292:D303 D305:E320 D322:D337 D339:D350 D352:D363 D365:D380 D382:E397 D399:E414 D416:D427 D429:D444 D446:D461 C473:V478 D463:V471 D480:D495 D497:E512 D514:D525 D527:E542 D544:D559 D561:E576 D578:D589 D591:E606 D608:D619 D621:T636 D638:E653 D655:E670 D672:E687 D689:D700 D702:E717 D719:E734 D736:E751 D753:D764 D766:E781 D783:E798 D800:D815 D817:D828 D830:D841 D843:E858 D860:D875 D877:E892 D894:E909 D911:D922 D924:E939 D941:E956">
    <cfRule type="expression" dxfId="252" priority="537" stopIfTrue="1">
      <formula>AND(ISBLANK(INDIRECT(Anlyt_LabRefLastCol)),ISBLANK(INDIRECT(Anlyt_LabRefThisCol)))</formula>
    </cfRule>
    <cfRule type="expression" dxfId="251" priority="538">
      <formula>ISBLANK(INDIRECT(Anlyt_LabRefThisCol))</formula>
    </cfRule>
  </conditionalFormatting>
  <conditionalFormatting sqref="B206:C211 B467:C472 B6:O11 B23:D28 B40:E45 B57:E62 B74:E79 B91:E96 B108:D113 B125:E130 B142:E147 B159:E164 B176:D181 B193:D194 D206:V210 B223:D224 B236:D237 B249:D250 B262:D267 B279:E284 B296:D297 B309:E314 B326:D331 B343:D344 B356:D357 B369:D374 B386:E391 B403:E408 B420:D421 B433:D438 B450:D455 D467:V471 B484:D489 B501:E506 B518:D519 B531:E536 B548:D553 B565:E570 B582:D583 B595:E600 B612:D613 B625:T630 B642:E647 B659:E664 B676:E681 B693:D694 B706:E711 B723:E728 B740:E745 B757:D758 B770:E775 B787:E792 B804:D809 B821:D822 B834:D835 B847:E852 B864:D869 B881:E886 B898:E903 B915:D916 B928:E933 B945:E950">
    <cfRule type="expression" dxfId="250" priority="539">
      <formula>AND($B6&lt;&gt;$B5,NOT(ISBLANK(INDIRECT(Anlyt_LabRefThisCol))))</formula>
    </cfRule>
  </conditionalFormatting>
  <conditionalFormatting sqref="C19:C28">
    <cfRule type="expression" dxfId="249" priority="528" stopIfTrue="1">
      <formula>AND(ISBLANK(INDIRECT(Anlyt_LabRefLastCol)),ISBLANK(INDIRECT(Anlyt_LabRefThisCol)))</formula>
    </cfRule>
    <cfRule type="expression" dxfId="248" priority="529">
      <formula>ISBLANK(INDIRECT(Anlyt_LabRefThisCol))</formula>
    </cfRule>
  </conditionalFormatting>
  <conditionalFormatting sqref="C36:C45">
    <cfRule type="expression" dxfId="247" priority="519" stopIfTrue="1">
      <formula>AND(ISBLANK(INDIRECT(Anlyt_LabRefLastCol)),ISBLANK(INDIRECT(Anlyt_LabRefThisCol)))</formula>
    </cfRule>
    <cfRule type="expression" dxfId="246" priority="520">
      <formula>ISBLANK(INDIRECT(Anlyt_LabRefThisCol))</formula>
    </cfRule>
  </conditionalFormatting>
  <conditionalFormatting sqref="C53:C62">
    <cfRule type="expression" dxfId="245" priority="510" stopIfTrue="1">
      <formula>AND(ISBLANK(INDIRECT(Anlyt_LabRefLastCol)),ISBLANK(INDIRECT(Anlyt_LabRefThisCol)))</formula>
    </cfRule>
    <cfRule type="expression" dxfId="244" priority="511">
      <formula>ISBLANK(INDIRECT(Anlyt_LabRefThisCol))</formula>
    </cfRule>
  </conditionalFormatting>
  <conditionalFormatting sqref="C70:C79">
    <cfRule type="expression" dxfId="243" priority="501" stopIfTrue="1">
      <formula>AND(ISBLANK(INDIRECT(Anlyt_LabRefLastCol)),ISBLANK(INDIRECT(Anlyt_LabRefThisCol)))</formula>
    </cfRule>
    <cfRule type="expression" dxfId="242" priority="502">
      <formula>ISBLANK(INDIRECT(Anlyt_LabRefThisCol))</formula>
    </cfRule>
  </conditionalFormatting>
  <conditionalFormatting sqref="C87:C96">
    <cfRule type="expression" dxfId="241" priority="492" stopIfTrue="1">
      <formula>AND(ISBLANK(INDIRECT(Anlyt_LabRefLastCol)),ISBLANK(INDIRECT(Anlyt_LabRefThisCol)))</formula>
    </cfRule>
    <cfRule type="expression" dxfId="240" priority="493">
      <formula>ISBLANK(INDIRECT(Anlyt_LabRefThisCol))</formula>
    </cfRule>
  </conditionalFormatting>
  <conditionalFormatting sqref="C104:C113">
    <cfRule type="expression" dxfId="239" priority="483" stopIfTrue="1">
      <formula>AND(ISBLANK(INDIRECT(Anlyt_LabRefLastCol)),ISBLANK(INDIRECT(Anlyt_LabRefThisCol)))</formula>
    </cfRule>
    <cfRule type="expression" dxfId="238" priority="484">
      <formula>ISBLANK(INDIRECT(Anlyt_LabRefThisCol))</formula>
    </cfRule>
  </conditionalFormatting>
  <conditionalFormatting sqref="C121:C130">
    <cfRule type="expression" dxfId="237" priority="474" stopIfTrue="1">
      <formula>AND(ISBLANK(INDIRECT(Anlyt_LabRefLastCol)),ISBLANK(INDIRECT(Anlyt_LabRefThisCol)))</formula>
    </cfRule>
    <cfRule type="expression" dxfId="236" priority="475">
      <formula>ISBLANK(INDIRECT(Anlyt_LabRefThisCol))</formula>
    </cfRule>
  </conditionalFormatting>
  <conditionalFormatting sqref="C138:C147">
    <cfRule type="expression" dxfId="235" priority="465" stopIfTrue="1">
      <formula>AND(ISBLANK(INDIRECT(Anlyt_LabRefLastCol)),ISBLANK(INDIRECT(Anlyt_LabRefThisCol)))</formula>
    </cfRule>
    <cfRule type="expression" dxfId="234" priority="466">
      <formula>ISBLANK(INDIRECT(Anlyt_LabRefThisCol))</formula>
    </cfRule>
  </conditionalFormatting>
  <conditionalFormatting sqref="C155:C164">
    <cfRule type="expression" dxfId="233" priority="456" stopIfTrue="1">
      <formula>AND(ISBLANK(INDIRECT(Anlyt_LabRefLastCol)),ISBLANK(INDIRECT(Anlyt_LabRefThisCol)))</formula>
    </cfRule>
    <cfRule type="expression" dxfId="232" priority="457">
      <formula>ISBLANK(INDIRECT(Anlyt_LabRefThisCol))</formula>
    </cfRule>
  </conditionalFormatting>
  <conditionalFormatting sqref="C172:C181">
    <cfRule type="expression" dxfId="231" priority="447" stopIfTrue="1">
      <formula>AND(ISBLANK(INDIRECT(Anlyt_LabRefLastCol)),ISBLANK(INDIRECT(Anlyt_LabRefThisCol)))</formula>
    </cfRule>
    <cfRule type="expression" dxfId="230" priority="448">
      <formula>ISBLANK(INDIRECT(Anlyt_LabRefThisCol))</formula>
    </cfRule>
  </conditionalFormatting>
  <conditionalFormatting sqref="C189:C194">
    <cfRule type="expression" dxfId="229" priority="438" stopIfTrue="1">
      <formula>AND(ISBLANK(INDIRECT(Anlyt_LabRefLastCol)),ISBLANK(INDIRECT(Anlyt_LabRefThisCol)))</formula>
    </cfRule>
    <cfRule type="expression" dxfId="228" priority="439">
      <formula>ISBLANK(INDIRECT(Anlyt_LabRefThisCol))</formula>
    </cfRule>
  </conditionalFormatting>
  <conditionalFormatting sqref="C202:C211 D211:V211">
    <cfRule type="expression" dxfId="227" priority="429" stopIfTrue="1">
      <formula>AND(ISBLANK(INDIRECT(Anlyt_LabRefLastCol)),ISBLANK(INDIRECT(Anlyt_LabRefThisCol)))</formula>
    </cfRule>
    <cfRule type="expression" dxfId="226" priority="430">
      <formula>ISBLANK(INDIRECT(Anlyt_LabRefThisCol))</formula>
    </cfRule>
  </conditionalFormatting>
  <conditionalFormatting sqref="D211:V211">
    <cfRule type="expression" dxfId="225" priority="431">
      <formula>AND($B211&lt;&gt;$B210,NOT(ISBLANK(INDIRECT(Anlyt_LabRefThisCol))))</formula>
    </cfRule>
  </conditionalFormatting>
  <conditionalFormatting sqref="C219:C224">
    <cfRule type="expression" dxfId="224" priority="420" stopIfTrue="1">
      <formula>AND(ISBLANK(INDIRECT(Anlyt_LabRefLastCol)),ISBLANK(INDIRECT(Anlyt_LabRefThisCol)))</formula>
    </cfRule>
    <cfRule type="expression" dxfId="223" priority="421">
      <formula>ISBLANK(INDIRECT(Anlyt_LabRefThisCol))</formula>
    </cfRule>
  </conditionalFormatting>
  <conditionalFormatting sqref="C232:C237">
    <cfRule type="expression" dxfId="222" priority="411" stopIfTrue="1">
      <formula>AND(ISBLANK(INDIRECT(Anlyt_LabRefLastCol)),ISBLANK(INDIRECT(Anlyt_LabRefThisCol)))</formula>
    </cfRule>
    <cfRule type="expression" dxfId="221" priority="412">
      <formula>ISBLANK(INDIRECT(Anlyt_LabRefThisCol))</formula>
    </cfRule>
  </conditionalFormatting>
  <conditionalFormatting sqref="C245:C250">
    <cfRule type="expression" dxfId="220" priority="402" stopIfTrue="1">
      <formula>AND(ISBLANK(INDIRECT(Anlyt_LabRefLastCol)),ISBLANK(INDIRECT(Anlyt_LabRefThisCol)))</formula>
    </cfRule>
    <cfRule type="expression" dxfId="219" priority="403">
      <formula>ISBLANK(INDIRECT(Anlyt_LabRefThisCol))</formula>
    </cfRule>
  </conditionalFormatting>
  <conditionalFormatting sqref="C258:C267">
    <cfRule type="expression" dxfId="218" priority="393" stopIfTrue="1">
      <formula>AND(ISBLANK(INDIRECT(Anlyt_LabRefLastCol)),ISBLANK(INDIRECT(Anlyt_LabRefThisCol)))</formula>
    </cfRule>
    <cfRule type="expression" dxfId="217" priority="394">
      <formula>ISBLANK(INDIRECT(Anlyt_LabRefThisCol))</formula>
    </cfRule>
  </conditionalFormatting>
  <conditionalFormatting sqref="C275:C284">
    <cfRule type="expression" dxfId="216" priority="384" stopIfTrue="1">
      <formula>AND(ISBLANK(INDIRECT(Anlyt_LabRefLastCol)),ISBLANK(INDIRECT(Anlyt_LabRefThisCol)))</formula>
    </cfRule>
    <cfRule type="expression" dxfId="215" priority="385">
      <formula>ISBLANK(INDIRECT(Anlyt_LabRefThisCol))</formula>
    </cfRule>
  </conditionalFormatting>
  <conditionalFormatting sqref="C292:C297">
    <cfRule type="expression" dxfId="214" priority="375" stopIfTrue="1">
      <formula>AND(ISBLANK(INDIRECT(Anlyt_LabRefLastCol)),ISBLANK(INDIRECT(Anlyt_LabRefThisCol)))</formula>
    </cfRule>
    <cfRule type="expression" dxfId="213" priority="376">
      <formula>ISBLANK(INDIRECT(Anlyt_LabRefThisCol))</formula>
    </cfRule>
  </conditionalFormatting>
  <conditionalFormatting sqref="C305:C314">
    <cfRule type="expression" dxfId="212" priority="366" stopIfTrue="1">
      <formula>AND(ISBLANK(INDIRECT(Anlyt_LabRefLastCol)),ISBLANK(INDIRECT(Anlyt_LabRefThisCol)))</formula>
    </cfRule>
    <cfRule type="expression" dxfId="211" priority="367">
      <formula>ISBLANK(INDIRECT(Anlyt_LabRefThisCol))</formula>
    </cfRule>
  </conditionalFormatting>
  <conditionalFormatting sqref="C322:C331">
    <cfRule type="expression" dxfId="210" priority="357" stopIfTrue="1">
      <formula>AND(ISBLANK(INDIRECT(Anlyt_LabRefLastCol)),ISBLANK(INDIRECT(Anlyt_LabRefThisCol)))</formula>
    </cfRule>
    <cfRule type="expression" dxfId="209" priority="358">
      <formula>ISBLANK(INDIRECT(Anlyt_LabRefThisCol))</formula>
    </cfRule>
  </conditionalFormatting>
  <conditionalFormatting sqref="C339:C344">
    <cfRule type="expression" dxfId="208" priority="348" stopIfTrue="1">
      <formula>AND(ISBLANK(INDIRECT(Anlyt_LabRefLastCol)),ISBLANK(INDIRECT(Anlyt_LabRefThisCol)))</formula>
    </cfRule>
    <cfRule type="expression" dxfId="207" priority="349">
      <formula>ISBLANK(INDIRECT(Anlyt_LabRefThisCol))</formula>
    </cfRule>
  </conditionalFormatting>
  <conditionalFormatting sqref="C352:C357">
    <cfRule type="expression" dxfId="206" priority="339" stopIfTrue="1">
      <formula>AND(ISBLANK(INDIRECT(Anlyt_LabRefLastCol)),ISBLANK(INDIRECT(Anlyt_LabRefThisCol)))</formula>
    </cfRule>
    <cfRule type="expression" dxfId="205" priority="340">
      <formula>ISBLANK(INDIRECT(Anlyt_LabRefThisCol))</formula>
    </cfRule>
  </conditionalFormatting>
  <conditionalFormatting sqref="C365:C374">
    <cfRule type="expression" dxfId="204" priority="330" stopIfTrue="1">
      <formula>AND(ISBLANK(INDIRECT(Anlyt_LabRefLastCol)),ISBLANK(INDIRECT(Anlyt_LabRefThisCol)))</formula>
    </cfRule>
    <cfRule type="expression" dxfId="203" priority="331">
      <formula>ISBLANK(INDIRECT(Anlyt_LabRefThisCol))</formula>
    </cfRule>
  </conditionalFormatting>
  <conditionalFormatting sqref="C382:C391">
    <cfRule type="expression" dxfId="202" priority="321" stopIfTrue="1">
      <formula>AND(ISBLANK(INDIRECT(Anlyt_LabRefLastCol)),ISBLANK(INDIRECT(Anlyt_LabRefThisCol)))</formula>
    </cfRule>
    <cfRule type="expression" dxfId="201" priority="322">
      <formula>ISBLANK(INDIRECT(Anlyt_LabRefThisCol))</formula>
    </cfRule>
  </conditionalFormatting>
  <conditionalFormatting sqref="C399:C408">
    <cfRule type="expression" dxfId="200" priority="312" stopIfTrue="1">
      <formula>AND(ISBLANK(INDIRECT(Anlyt_LabRefLastCol)),ISBLANK(INDIRECT(Anlyt_LabRefThisCol)))</formula>
    </cfRule>
    <cfRule type="expression" dxfId="199" priority="313">
      <formula>ISBLANK(INDIRECT(Anlyt_LabRefThisCol))</formula>
    </cfRule>
  </conditionalFormatting>
  <conditionalFormatting sqref="C416:C421">
    <cfRule type="expression" dxfId="198" priority="303" stopIfTrue="1">
      <formula>AND(ISBLANK(INDIRECT(Anlyt_LabRefLastCol)),ISBLANK(INDIRECT(Anlyt_LabRefThisCol)))</formula>
    </cfRule>
    <cfRule type="expression" dxfId="197" priority="304">
      <formula>ISBLANK(INDIRECT(Anlyt_LabRefThisCol))</formula>
    </cfRule>
  </conditionalFormatting>
  <conditionalFormatting sqref="C429:C438">
    <cfRule type="expression" dxfId="196" priority="294" stopIfTrue="1">
      <formula>AND(ISBLANK(INDIRECT(Anlyt_LabRefLastCol)),ISBLANK(INDIRECT(Anlyt_LabRefThisCol)))</formula>
    </cfRule>
    <cfRule type="expression" dxfId="195" priority="295">
      <formula>ISBLANK(INDIRECT(Anlyt_LabRefThisCol))</formula>
    </cfRule>
  </conditionalFormatting>
  <conditionalFormatting sqref="C446:C455">
    <cfRule type="expression" dxfId="194" priority="285" stopIfTrue="1">
      <formula>AND(ISBLANK(INDIRECT(Anlyt_LabRefLastCol)),ISBLANK(INDIRECT(Anlyt_LabRefThisCol)))</formula>
    </cfRule>
    <cfRule type="expression" dxfId="193" priority="286">
      <formula>ISBLANK(INDIRECT(Anlyt_LabRefThisCol))</formula>
    </cfRule>
  </conditionalFormatting>
  <conditionalFormatting sqref="C463:C472 D472:V472">
    <cfRule type="expression" dxfId="192" priority="276" stopIfTrue="1">
      <formula>AND(ISBLANK(INDIRECT(Anlyt_LabRefLastCol)),ISBLANK(INDIRECT(Anlyt_LabRefThisCol)))</formula>
    </cfRule>
    <cfRule type="expression" dxfId="191" priority="277">
      <formula>ISBLANK(INDIRECT(Anlyt_LabRefThisCol))</formula>
    </cfRule>
  </conditionalFormatting>
  <conditionalFormatting sqref="D472:V472">
    <cfRule type="expression" dxfId="190" priority="278">
      <formula>AND($B472&lt;&gt;$B471,NOT(ISBLANK(INDIRECT(Anlyt_LabRefThisCol))))</formula>
    </cfRule>
  </conditionalFormatting>
  <conditionalFormatting sqref="C480:C489">
    <cfRule type="expression" dxfId="189" priority="267" stopIfTrue="1">
      <formula>AND(ISBLANK(INDIRECT(Anlyt_LabRefLastCol)),ISBLANK(INDIRECT(Anlyt_LabRefThisCol)))</formula>
    </cfRule>
    <cfRule type="expression" dxfId="188" priority="268">
      <formula>ISBLANK(INDIRECT(Anlyt_LabRefThisCol))</formula>
    </cfRule>
  </conditionalFormatting>
  <conditionalFormatting sqref="C497:C506">
    <cfRule type="expression" dxfId="187" priority="258" stopIfTrue="1">
      <formula>AND(ISBLANK(INDIRECT(Anlyt_LabRefLastCol)),ISBLANK(INDIRECT(Anlyt_LabRefThisCol)))</formula>
    </cfRule>
    <cfRule type="expression" dxfId="186" priority="259">
      <formula>ISBLANK(INDIRECT(Anlyt_LabRefThisCol))</formula>
    </cfRule>
  </conditionalFormatting>
  <conditionalFormatting sqref="C514:C519">
    <cfRule type="expression" dxfId="185" priority="249" stopIfTrue="1">
      <formula>AND(ISBLANK(INDIRECT(Anlyt_LabRefLastCol)),ISBLANK(INDIRECT(Anlyt_LabRefThisCol)))</formula>
    </cfRule>
    <cfRule type="expression" dxfId="184" priority="250">
      <formula>ISBLANK(INDIRECT(Anlyt_LabRefThisCol))</formula>
    </cfRule>
  </conditionalFormatting>
  <conditionalFormatting sqref="C527:C536">
    <cfRule type="expression" dxfId="183" priority="240" stopIfTrue="1">
      <formula>AND(ISBLANK(INDIRECT(Anlyt_LabRefLastCol)),ISBLANK(INDIRECT(Anlyt_LabRefThisCol)))</formula>
    </cfRule>
    <cfRule type="expression" dxfId="182" priority="241">
      <formula>ISBLANK(INDIRECT(Anlyt_LabRefThisCol))</formula>
    </cfRule>
  </conditionalFormatting>
  <conditionalFormatting sqref="C544:C553">
    <cfRule type="expression" dxfId="181" priority="231" stopIfTrue="1">
      <formula>AND(ISBLANK(INDIRECT(Anlyt_LabRefLastCol)),ISBLANK(INDIRECT(Anlyt_LabRefThisCol)))</formula>
    </cfRule>
    <cfRule type="expression" dxfId="180" priority="232">
      <formula>ISBLANK(INDIRECT(Anlyt_LabRefThisCol))</formula>
    </cfRule>
  </conditionalFormatting>
  <conditionalFormatting sqref="C561:C570">
    <cfRule type="expression" dxfId="179" priority="222" stopIfTrue="1">
      <formula>AND(ISBLANK(INDIRECT(Anlyt_LabRefLastCol)),ISBLANK(INDIRECT(Anlyt_LabRefThisCol)))</formula>
    </cfRule>
    <cfRule type="expression" dxfId="178" priority="223">
      <formula>ISBLANK(INDIRECT(Anlyt_LabRefThisCol))</formula>
    </cfRule>
  </conditionalFormatting>
  <conditionalFormatting sqref="C578:C583">
    <cfRule type="expression" dxfId="177" priority="213" stopIfTrue="1">
      <formula>AND(ISBLANK(INDIRECT(Anlyt_LabRefLastCol)),ISBLANK(INDIRECT(Anlyt_LabRefThisCol)))</formula>
    </cfRule>
    <cfRule type="expression" dxfId="176" priority="214">
      <formula>ISBLANK(INDIRECT(Anlyt_LabRefThisCol))</formula>
    </cfRule>
  </conditionalFormatting>
  <conditionalFormatting sqref="C591:C600">
    <cfRule type="expression" dxfId="175" priority="204" stopIfTrue="1">
      <formula>AND(ISBLANK(INDIRECT(Anlyt_LabRefLastCol)),ISBLANK(INDIRECT(Anlyt_LabRefThisCol)))</formula>
    </cfRule>
    <cfRule type="expression" dxfId="174" priority="205">
      <formula>ISBLANK(INDIRECT(Anlyt_LabRefThisCol))</formula>
    </cfRule>
  </conditionalFormatting>
  <conditionalFormatting sqref="C608:C613">
    <cfRule type="expression" dxfId="173" priority="195" stopIfTrue="1">
      <formula>AND(ISBLANK(INDIRECT(Anlyt_LabRefLastCol)),ISBLANK(INDIRECT(Anlyt_LabRefThisCol)))</formula>
    </cfRule>
    <cfRule type="expression" dxfId="172" priority="196">
      <formula>ISBLANK(INDIRECT(Anlyt_LabRefThisCol))</formula>
    </cfRule>
  </conditionalFormatting>
  <conditionalFormatting sqref="C621:C630">
    <cfRule type="expression" dxfId="171" priority="186" stopIfTrue="1">
      <formula>AND(ISBLANK(INDIRECT(Anlyt_LabRefLastCol)),ISBLANK(INDIRECT(Anlyt_LabRefThisCol)))</formula>
    </cfRule>
    <cfRule type="expression" dxfId="170" priority="187">
      <formula>ISBLANK(INDIRECT(Anlyt_LabRefThisCol))</formula>
    </cfRule>
  </conditionalFormatting>
  <conditionalFormatting sqref="C638:C647">
    <cfRule type="expression" dxfId="169" priority="177" stopIfTrue="1">
      <formula>AND(ISBLANK(INDIRECT(Anlyt_LabRefLastCol)),ISBLANK(INDIRECT(Anlyt_LabRefThisCol)))</formula>
    </cfRule>
    <cfRule type="expression" dxfId="168" priority="178">
      <formula>ISBLANK(INDIRECT(Anlyt_LabRefThisCol))</formula>
    </cfRule>
  </conditionalFormatting>
  <conditionalFormatting sqref="C655:C664">
    <cfRule type="expression" dxfId="167" priority="168" stopIfTrue="1">
      <formula>AND(ISBLANK(INDIRECT(Anlyt_LabRefLastCol)),ISBLANK(INDIRECT(Anlyt_LabRefThisCol)))</formula>
    </cfRule>
    <cfRule type="expression" dxfId="166" priority="169">
      <formula>ISBLANK(INDIRECT(Anlyt_LabRefThisCol))</formula>
    </cfRule>
  </conditionalFormatting>
  <conditionalFormatting sqref="C672:C681">
    <cfRule type="expression" dxfId="165" priority="159" stopIfTrue="1">
      <formula>AND(ISBLANK(INDIRECT(Anlyt_LabRefLastCol)),ISBLANK(INDIRECT(Anlyt_LabRefThisCol)))</formula>
    </cfRule>
    <cfRule type="expression" dxfId="164" priority="160">
      <formula>ISBLANK(INDIRECT(Anlyt_LabRefThisCol))</formula>
    </cfRule>
  </conditionalFormatting>
  <conditionalFormatting sqref="C689:C694">
    <cfRule type="expression" dxfId="163" priority="150" stopIfTrue="1">
      <formula>AND(ISBLANK(INDIRECT(Anlyt_LabRefLastCol)),ISBLANK(INDIRECT(Anlyt_LabRefThisCol)))</formula>
    </cfRule>
    <cfRule type="expression" dxfId="162" priority="151">
      <formula>ISBLANK(INDIRECT(Anlyt_LabRefThisCol))</formula>
    </cfRule>
  </conditionalFormatting>
  <conditionalFormatting sqref="C702:C711">
    <cfRule type="expression" dxfId="161" priority="141" stopIfTrue="1">
      <formula>AND(ISBLANK(INDIRECT(Anlyt_LabRefLastCol)),ISBLANK(INDIRECT(Anlyt_LabRefThisCol)))</formula>
    </cfRule>
    <cfRule type="expression" dxfId="160" priority="142">
      <formula>ISBLANK(INDIRECT(Anlyt_LabRefThisCol))</formula>
    </cfRule>
  </conditionalFormatting>
  <conditionalFormatting sqref="C719:C728">
    <cfRule type="expression" dxfId="159" priority="132" stopIfTrue="1">
      <formula>AND(ISBLANK(INDIRECT(Anlyt_LabRefLastCol)),ISBLANK(INDIRECT(Anlyt_LabRefThisCol)))</formula>
    </cfRule>
    <cfRule type="expression" dxfId="158" priority="133">
      <formula>ISBLANK(INDIRECT(Anlyt_LabRefThisCol))</formula>
    </cfRule>
  </conditionalFormatting>
  <conditionalFormatting sqref="C736:C745">
    <cfRule type="expression" dxfId="157" priority="123" stopIfTrue="1">
      <formula>AND(ISBLANK(INDIRECT(Anlyt_LabRefLastCol)),ISBLANK(INDIRECT(Anlyt_LabRefThisCol)))</formula>
    </cfRule>
    <cfRule type="expression" dxfId="156" priority="124">
      <formula>ISBLANK(INDIRECT(Anlyt_LabRefThisCol))</formula>
    </cfRule>
  </conditionalFormatting>
  <conditionalFormatting sqref="C753:C758">
    <cfRule type="expression" dxfId="155" priority="114" stopIfTrue="1">
      <formula>AND(ISBLANK(INDIRECT(Anlyt_LabRefLastCol)),ISBLANK(INDIRECT(Anlyt_LabRefThisCol)))</formula>
    </cfRule>
    <cfRule type="expression" dxfId="154" priority="115">
      <formula>ISBLANK(INDIRECT(Anlyt_LabRefThisCol))</formula>
    </cfRule>
  </conditionalFormatting>
  <conditionalFormatting sqref="C766:C775">
    <cfRule type="expression" dxfId="153" priority="105" stopIfTrue="1">
      <formula>AND(ISBLANK(INDIRECT(Anlyt_LabRefLastCol)),ISBLANK(INDIRECT(Anlyt_LabRefThisCol)))</formula>
    </cfRule>
    <cfRule type="expression" dxfId="152" priority="106">
      <formula>ISBLANK(INDIRECT(Anlyt_LabRefThisCol))</formula>
    </cfRule>
  </conditionalFormatting>
  <conditionalFormatting sqref="C783:C792">
    <cfRule type="expression" dxfId="151" priority="96" stopIfTrue="1">
      <formula>AND(ISBLANK(INDIRECT(Anlyt_LabRefLastCol)),ISBLANK(INDIRECT(Anlyt_LabRefThisCol)))</formula>
    </cfRule>
    <cfRule type="expression" dxfId="150" priority="97">
      <formula>ISBLANK(INDIRECT(Anlyt_LabRefThisCol))</formula>
    </cfRule>
  </conditionalFormatting>
  <conditionalFormatting sqref="C800:C809">
    <cfRule type="expression" dxfId="149" priority="87" stopIfTrue="1">
      <formula>AND(ISBLANK(INDIRECT(Anlyt_LabRefLastCol)),ISBLANK(INDIRECT(Anlyt_LabRefThisCol)))</formula>
    </cfRule>
    <cfRule type="expression" dxfId="148" priority="88">
      <formula>ISBLANK(INDIRECT(Anlyt_LabRefThisCol))</formula>
    </cfRule>
  </conditionalFormatting>
  <conditionalFormatting sqref="C817:C822">
    <cfRule type="expression" dxfId="147" priority="78" stopIfTrue="1">
      <formula>AND(ISBLANK(INDIRECT(Anlyt_LabRefLastCol)),ISBLANK(INDIRECT(Anlyt_LabRefThisCol)))</formula>
    </cfRule>
    <cfRule type="expression" dxfId="146" priority="79">
      <formula>ISBLANK(INDIRECT(Anlyt_LabRefThisCol))</formula>
    </cfRule>
  </conditionalFormatting>
  <conditionalFormatting sqref="C830:C835">
    <cfRule type="expression" dxfId="145" priority="69" stopIfTrue="1">
      <formula>AND(ISBLANK(INDIRECT(Anlyt_LabRefLastCol)),ISBLANK(INDIRECT(Anlyt_LabRefThisCol)))</formula>
    </cfRule>
    <cfRule type="expression" dxfId="144" priority="70">
      <formula>ISBLANK(INDIRECT(Anlyt_LabRefThisCol))</formula>
    </cfRule>
  </conditionalFormatting>
  <conditionalFormatting sqref="C843:C852">
    <cfRule type="expression" dxfId="143" priority="60" stopIfTrue="1">
      <formula>AND(ISBLANK(INDIRECT(Anlyt_LabRefLastCol)),ISBLANK(INDIRECT(Anlyt_LabRefThisCol)))</formula>
    </cfRule>
    <cfRule type="expression" dxfId="142" priority="61">
      <formula>ISBLANK(INDIRECT(Anlyt_LabRefThisCol))</formula>
    </cfRule>
  </conditionalFormatting>
  <conditionalFormatting sqref="C860:C869">
    <cfRule type="expression" dxfId="141" priority="51" stopIfTrue="1">
      <formula>AND(ISBLANK(INDIRECT(Anlyt_LabRefLastCol)),ISBLANK(INDIRECT(Anlyt_LabRefThisCol)))</formula>
    </cfRule>
    <cfRule type="expression" dxfId="140" priority="52">
      <formula>ISBLANK(INDIRECT(Anlyt_LabRefThisCol))</formula>
    </cfRule>
  </conditionalFormatting>
  <conditionalFormatting sqref="C877:C886">
    <cfRule type="expression" dxfId="139" priority="42" stopIfTrue="1">
      <formula>AND(ISBLANK(INDIRECT(Anlyt_LabRefLastCol)),ISBLANK(INDIRECT(Anlyt_LabRefThisCol)))</formula>
    </cfRule>
    <cfRule type="expression" dxfId="138" priority="43">
      <formula>ISBLANK(INDIRECT(Anlyt_LabRefThisCol))</formula>
    </cfRule>
  </conditionalFormatting>
  <conditionalFormatting sqref="C894:C903">
    <cfRule type="expression" dxfId="137" priority="33" stopIfTrue="1">
      <formula>AND(ISBLANK(INDIRECT(Anlyt_LabRefLastCol)),ISBLANK(INDIRECT(Anlyt_LabRefThisCol)))</formula>
    </cfRule>
    <cfRule type="expression" dxfId="136" priority="34">
      <formula>ISBLANK(INDIRECT(Anlyt_LabRefThisCol))</formula>
    </cfRule>
  </conditionalFormatting>
  <conditionalFormatting sqref="C911:C916">
    <cfRule type="expression" dxfId="135" priority="24" stopIfTrue="1">
      <formula>AND(ISBLANK(INDIRECT(Anlyt_LabRefLastCol)),ISBLANK(INDIRECT(Anlyt_LabRefThisCol)))</formula>
    </cfRule>
    <cfRule type="expression" dxfId="134" priority="25">
      <formula>ISBLANK(INDIRECT(Anlyt_LabRefThisCol))</formula>
    </cfRule>
  </conditionalFormatting>
  <conditionalFormatting sqref="C924:C933">
    <cfRule type="expression" dxfId="133" priority="15" stopIfTrue="1">
      <formula>AND(ISBLANK(INDIRECT(Anlyt_LabRefLastCol)),ISBLANK(INDIRECT(Anlyt_LabRefThisCol)))</formula>
    </cfRule>
    <cfRule type="expression" dxfId="132" priority="16">
      <formula>ISBLANK(INDIRECT(Anlyt_LabRefThisCol))</formula>
    </cfRule>
  </conditionalFormatting>
  <conditionalFormatting sqref="C941:C950">
    <cfRule type="expression" dxfId="131" priority="6" stopIfTrue="1">
      <formula>AND(ISBLANK(INDIRECT(Anlyt_LabRefLastCol)),ISBLANK(INDIRECT(Anlyt_LabRefThisCol)))</formula>
    </cfRule>
    <cfRule type="expression" dxfId="13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765"/>
  <sheetViews>
    <sheetView topLeftCell="A2" zoomScaleNormal="100" workbookViewId="0"/>
  </sheetViews>
  <sheetFormatPr defaultRowHeight="15"/>
  <cols>
    <col min="1" max="1" width="8.88671875" style="117"/>
    <col min="2" max="18" width="8.88671875" style="1"/>
    <col min="19" max="19" width="8.88671875" style="1" customWidth="1"/>
    <col min="20" max="16384" width="8.88671875" style="1"/>
  </cols>
  <sheetData>
    <row r="1" spans="1:26">
      <c r="B1" s="128" t="s">
        <v>274</v>
      </c>
      <c r="Y1" s="112" t="s">
        <v>171</v>
      </c>
    </row>
    <row r="2" spans="1:26">
      <c r="A2" s="108" t="s">
        <v>4</v>
      </c>
      <c r="B2" s="100" t="s">
        <v>120</v>
      </c>
      <c r="C2" s="97" t="s">
        <v>121</v>
      </c>
      <c r="D2" s="98" t="s">
        <v>142</v>
      </c>
      <c r="E2" s="13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6">
      <c r="A3" s="118"/>
      <c r="B3" s="101" t="s">
        <v>143</v>
      </c>
      <c r="C3" s="90" t="s">
        <v>143</v>
      </c>
      <c r="D3" s="134" t="s">
        <v>145</v>
      </c>
      <c r="E3" s="13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3</v>
      </c>
    </row>
    <row r="4" spans="1:26">
      <c r="A4" s="118"/>
      <c r="B4" s="101"/>
      <c r="C4" s="90"/>
      <c r="D4" s="91" t="s">
        <v>172</v>
      </c>
      <c r="E4" s="13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6">
      <c r="A5" s="118"/>
      <c r="B5" s="101"/>
      <c r="C5" s="90"/>
      <c r="D5" s="109"/>
      <c r="E5" s="13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6">
      <c r="A6" s="118"/>
      <c r="B6" s="100">
        <v>1</v>
      </c>
      <c r="C6" s="96">
        <v>1</v>
      </c>
      <c r="D6" s="171">
        <v>0.7</v>
      </c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5">
        <v>1</v>
      </c>
    </row>
    <row r="7" spans="1:26">
      <c r="A7" s="118"/>
      <c r="B7" s="101">
        <v>1</v>
      </c>
      <c r="C7" s="90">
        <v>2</v>
      </c>
      <c r="D7" s="177">
        <v>0.7</v>
      </c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5">
        <v>21</v>
      </c>
    </row>
    <row r="8" spans="1:26">
      <c r="A8" s="118"/>
      <c r="B8" s="101">
        <v>1</v>
      </c>
      <c r="C8" s="90">
        <v>3</v>
      </c>
      <c r="D8" s="177">
        <v>0.7</v>
      </c>
      <c r="E8" s="17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5">
        <v>16</v>
      </c>
    </row>
    <row r="9" spans="1:26">
      <c r="A9" s="118"/>
      <c r="B9" s="101">
        <v>1</v>
      </c>
      <c r="C9" s="90">
        <v>4</v>
      </c>
      <c r="D9" s="177">
        <v>0.6</v>
      </c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5">
        <v>0.65</v>
      </c>
      <c r="Z9" s="112"/>
    </row>
    <row r="10" spans="1:26">
      <c r="A10" s="118"/>
      <c r="B10" s="101">
        <v>1</v>
      </c>
      <c r="C10" s="90">
        <v>5</v>
      </c>
      <c r="D10" s="177">
        <v>0.6</v>
      </c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15"/>
    </row>
    <row r="11" spans="1:26">
      <c r="A11" s="118"/>
      <c r="B11" s="101">
        <v>1</v>
      </c>
      <c r="C11" s="90">
        <v>6</v>
      </c>
      <c r="D11" s="177">
        <v>0.6</v>
      </c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15"/>
    </row>
    <row r="12" spans="1:26">
      <c r="A12" s="118"/>
      <c r="B12" s="102" t="s">
        <v>156</v>
      </c>
      <c r="C12" s="94"/>
      <c r="D12" s="179">
        <v>0.65</v>
      </c>
      <c r="E12" s="173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15"/>
    </row>
    <row r="13" spans="1:26">
      <c r="A13" s="118"/>
      <c r="B13" s="2" t="s">
        <v>157</v>
      </c>
      <c r="C13" s="114"/>
      <c r="D13" s="107">
        <v>0.64999999999999991</v>
      </c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15"/>
    </row>
    <row r="14" spans="1:26">
      <c r="A14" s="118"/>
      <c r="B14" s="2" t="s">
        <v>158</v>
      </c>
      <c r="C14" s="114"/>
      <c r="D14" s="107">
        <v>5.4772255750516599E-2</v>
      </c>
      <c r="E14" s="13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15"/>
    </row>
    <row r="15" spans="1:26">
      <c r="A15" s="118"/>
      <c r="B15" s="2" t="s">
        <v>93</v>
      </c>
      <c r="C15" s="114"/>
      <c r="D15" s="95">
        <v>8.4265008846948611E-2</v>
      </c>
      <c r="E15" s="13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/>
    </row>
    <row r="16" spans="1:26">
      <c r="A16" s="118"/>
      <c r="B16" s="103" t="s">
        <v>159</v>
      </c>
      <c r="C16" s="114"/>
      <c r="D16" s="95">
        <v>0</v>
      </c>
      <c r="E16" s="13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/>
    </row>
    <row r="17" spans="1:25">
      <c r="B17" s="124"/>
      <c r="C17" s="102"/>
      <c r="D17" s="111"/>
    </row>
    <row r="18" spans="1:25">
      <c r="B18" s="128" t="s">
        <v>275</v>
      </c>
      <c r="Y18" s="112" t="s">
        <v>171</v>
      </c>
    </row>
    <row r="19" spans="1:25">
      <c r="A19" s="108" t="s">
        <v>48</v>
      </c>
      <c r="B19" s="100" t="s">
        <v>120</v>
      </c>
      <c r="C19" s="97" t="s">
        <v>121</v>
      </c>
      <c r="D19" s="98" t="s">
        <v>142</v>
      </c>
      <c r="E19" s="13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18"/>
      <c r="B20" s="101" t="s">
        <v>143</v>
      </c>
      <c r="C20" s="90" t="s">
        <v>143</v>
      </c>
      <c r="D20" s="134" t="s">
        <v>145</v>
      </c>
      <c r="E20" s="13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 t="s">
        <v>1</v>
      </c>
    </row>
    <row r="21" spans="1:25">
      <c r="A21" s="118"/>
      <c r="B21" s="101"/>
      <c r="C21" s="90"/>
      <c r="D21" s="91" t="s">
        <v>172</v>
      </c>
      <c r="E21" s="13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2">
        <v>2</v>
      </c>
    </row>
    <row r="22" spans="1:25">
      <c r="A22" s="118"/>
      <c r="B22" s="101"/>
      <c r="C22" s="90"/>
      <c r="D22" s="109"/>
      <c r="E22" s="13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2">
        <v>2</v>
      </c>
    </row>
    <row r="23" spans="1:25">
      <c r="A23" s="118"/>
      <c r="B23" s="100">
        <v>1</v>
      </c>
      <c r="C23" s="96">
        <v>1</v>
      </c>
      <c r="D23" s="104">
        <v>2.2999999999999998</v>
      </c>
      <c r="E23" s="13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2">
        <v>1</v>
      </c>
    </row>
    <row r="24" spans="1:25">
      <c r="A24" s="118"/>
      <c r="B24" s="101">
        <v>1</v>
      </c>
      <c r="C24" s="90">
        <v>2</v>
      </c>
      <c r="D24" s="92">
        <v>2.2999999999999998</v>
      </c>
      <c r="E24" s="13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2">
        <v>1</v>
      </c>
    </row>
    <row r="25" spans="1:25">
      <c r="A25" s="118"/>
      <c r="B25" s="101">
        <v>1</v>
      </c>
      <c r="C25" s="90">
        <v>3</v>
      </c>
      <c r="D25" s="92">
        <v>2.2999999999999998</v>
      </c>
      <c r="E25" s="13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2">
        <v>16</v>
      </c>
    </row>
    <row r="26" spans="1:25">
      <c r="A26" s="118"/>
      <c r="B26" s="101">
        <v>1</v>
      </c>
      <c r="C26" s="90">
        <v>4</v>
      </c>
      <c r="D26" s="92">
        <v>2.1</v>
      </c>
      <c r="E26" s="13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12">
        <v>2.2333333333333298</v>
      </c>
    </row>
    <row r="27" spans="1:25">
      <c r="A27" s="118"/>
      <c r="B27" s="101">
        <v>1</v>
      </c>
      <c r="C27" s="90">
        <v>5</v>
      </c>
      <c r="D27" s="92">
        <v>2.2000000000000002</v>
      </c>
      <c r="E27" s="13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13"/>
    </row>
    <row r="28" spans="1:25">
      <c r="A28" s="118"/>
      <c r="B28" s="101">
        <v>1</v>
      </c>
      <c r="C28" s="90">
        <v>6</v>
      </c>
      <c r="D28" s="92">
        <v>2.2000000000000002</v>
      </c>
      <c r="E28" s="13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3"/>
    </row>
    <row r="29" spans="1:25">
      <c r="A29" s="118"/>
      <c r="B29" s="102" t="s">
        <v>156</v>
      </c>
      <c r="C29" s="94"/>
      <c r="D29" s="106">
        <v>2.2333333333333329</v>
      </c>
      <c r="E29" s="13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3"/>
    </row>
    <row r="30" spans="1:25">
      <c r="A30" s="118"/>
      <c r="B30" s="2" t="s">
        <v>157</v>
      </c>
      <c r="C30" s="114"/>
      <c r="D30" s="93">
        <v>2.25</v>
      </c>
      <c r="E30" s="13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3"/>
    </row>
    <row r="31" spans="1:25">
      <c r="A31" s="118"/>
      <c r="B31" s="2" t="s">
        <v>158</v>
      </c>
      <c r="C31" s="114"/>
      <c r="D31" s="93">
        <v>8.164965809277247E-2</v>
      </c>
      <c r="E31" s="180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13"/>
    </row>
    <row r="32" spans="1:25">
      <c r="A32" s="118"/>
      <c r="B32" s="2" t="s">
        <v>93</v>
      </c>
      <c r="C32" s="114"/>
      <c r="D32" s="95">
        <v>3.655954839974887E-2</v>
      </c>
      <c r="E32" s="13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/>
    </row>
    <row r="33" spans="1:25">
      <c r="A33" s="118"/>
      <c r="B33" s="103" t="s">
        <v>159</v>
      </c>
      <c r="C33" s="114"/>
      <c r="D33" s="95">
        <v>1.3322676295501878E-15</v>
      </c>
      <c r="E33" s="13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/>
    </row>
    <row r="34" spans="1:25">
      <c r="B34" s="124"/>
      <c r="C34" s="102"/>
      <c r="D34" s="111"/>
    </row>
    <row r="35" spans="1:25">
      <c r="B35" s="128" t="s">
        <v>276</v>
      </c>
      <c r="Y35" s="112" t="s">
        <v>171</v>
      </c>
    </row>
    <row r="36" spans="1:25">
      <c r="A36" s="108" t="s">
        <v>7</v>
      </c>
      <c r="B36" s="100" t="s">
        <v>120</v>
      </c>
      <c r="C36" s="97" t="s">
        <v>121</v>
      </c>
      <c r="D36" s="98" t="s">
        <v>142</v>
      </c>
      <c r="E36" s="13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1</v>
      </c>
    </row>
    <row r="37" spans="1:25">
      <c r="A37" s="118"/>
      <c r="B37" s="101" t="s">
        <v>143</v>
      </c>
      <c r="C37" s="90" t="s">
        <v>143</v>
      </c>
      <c r="D37" s="134" t="s">
        <v>145</v>
      </c>
      <c r="E37" s="13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2" t="s">
        <v>3</v>
      </c>
    </row>
    <row r="38" spans="1:25">
      <c r="A38" s="118"/>
      <c r="B38" s="101"/>
      <c r="C38" s="90"/>
      <c r="D38" s="91" t="s">
        <v>172</v>
      </c>
      <c r="E38" s="13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2">
        <v>1</v>
      </c>
    </row>
    <row r="39" spans="1:25">
      <c r="A39" s="118"/>
      <c r="B39" s="101"/>
      <c r="C39" s="90"/>
      <c r="D39" s="109"/>
      <c r="E39" s="13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2">
        <v>1</v>
      </c>
    </row>
    <row r="40" spans="1:25">
      <c r="A40" s="118"/>
      <c r="B40" s="100">
        <v>1</v>
      </c>
      <c r="C40" s="96">
        <v>1</v>
      </c>
      <c r="D40" s="182">
        <v>17.7</v>
      </c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5">
        <v>1</v>
      </c>
    </row>
    <row r="41" spans="1:25">
      <c r="A41" s="118"/>
      <c r="B41" s="101">
        <v>1</v>
      </c>
      <c r="C41" s="90">
        <v>2</v>
      </c>
      <c r="D41" s="186">
        <v>14.9</v>
      </c>
      <c r="E41" s="183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5">
        <v>2</v>
      </c>
    </row>
    <row r="42" spans="1:25">
      <c r="A42" s="118"/>
      <c r="B42" s="101">
        <v>1</v>
      </c>
      <c r="C42" s="90">
        <v>3</v>
      </c>
      <c r="D42" s="186">
        <v>18</v>
      </c>
      <c r="E42" s="183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5">
        <v>16</v>
      </c>
    </row>
    <row r="43" spans="1:25">
      <c r="A43" s="118"/>
      <c r="B43" s="101">
        <v>1</v>
      </c>
      <c r="C43" s="90">
        <v>4</v>
      </c>
      <c r="D43" s="186">
        <v>20.100000000000001</v>
      </c>
      <c r="E43" s="183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5">
        <v>17.316666666666698</v>
      </c>
    </row>
    <row r="44" spans="1:25">
      <c r="A44" s="118"/>
      <c r="B44" s="101">
        <v>1</v>
      </c>
      <c r="C44" s="90">
        <v>5</v>
      </c>
      <c r="D44" s="186">
        <v>15.9</v>
      </c>
      <c r="E44" s="183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7"/>
    </row>
    <row r="45" spans="1:25">
      <c r="A45" s="118"/>
      <c r="B45" s="101">
        <v>1</v>
      </c>
      <c r="C45" s="90">
        <v>6</v>
      </c>
      <c r="D45" s="186">
        <v>17.3</v>
      </c>
      <c r="E45" s="183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7"/>
    </row>
    <row r="46" spans="1:25">
      <c r="A46" s="118"/>
      <c r="B46" s="102" t="s">
        <v>156</v>
      </c>
      <c r="C46" s="94"/>
      <c r="D46" s="188">
        <v>17.316666666666666</v>
      </c>
      <c r="E46" s="183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7"/>
    </row>
    <row r="47" spans="1:25">
      <c r="A47" s="118"/>
      <c r="B47" s="2" t="s">
        <v>157</v>
      </c>
      <c r="C47" s="114"/>
      <c r="D47" s="189">
        <v>17.5</v>
      </c>
      <c r="E47" s="183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7"/>
    </row>
    <row r="48" spans="1:25">
      <c r="A48" s="118"/>
      <c r="B48" s="2" t="s">
        <v>158</v>
      </c>
      <c r="C48" s="114"/>
      <c r="D48" s="189">
        <v>1.8004629034408535</v>
      </c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7"/>
    </row>
    <row r="49" spans="1:25">
      <c r="A49" s="118"/>
      <c r="B49" s="2" t="s">
        <v>93</v>
      </c>
      <c r="C49" s="114"/>
      <c r="D49" s="95">
        <v>0.10397283369244582</v>
      </c>
      <c r="E49" s="13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16"/>
    </row>
    <row r="50" spans="1:25">
      <c r="A50" s="118"/>
      <c r="B50" s="103" t="s">
        <v>159</v>
      </c>
      <c r="C50" s="114"/>
      <c r="D50" s="95">
        <v>-1.8873791418627661E-15</v>
      </c>
      <c r="E50" s="13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B51" s="124"/>
      <c r="C51" s="102"/>
      <c r="D51" s="111"/>
    </row>
    <row r="52" spans="1:25">
      <c r="B52" s="128" t="s">
        <v>277</v>
      </c>
      <c r="Y52" s="112" t="s">
        <v>66</v>
      </c>
    </row>
    <row r="53" spans="1:25">
      <c r="A53" s="108" t="s">
        <v>107</v>
      </c>
      <c r="B53" s="100" t="s">
        <v>120</v>
      </c>
      <c r="C53" s="97" t="s">
        <v>121</v>
      </c>
      <c r="D53" s="98" t="s">
        <v>142</v>
      </c>
      <c r="E53" s="99" t="s">
        <v>142</v>
      </c>
      <c r="F53" s="99" t="s">
        <v>142</v>
      </c>
      <c r="G53" s="99" t="s">
        <v>142</v>
      </c>
      <c r="H53" s="99" t="s">
        <v>142</v>
      </c>
      <c r="I53" s="99" t="s">
        <v>142</v>
      </c>
      <c r="J53" s="99" t="s">
        <v>142</v>
      </c>
      <c r="K53" s="99" t="s">
        <v>142</v>
      </c>
      <c r="L53" s="99" t="s">
        <v>142</v>
      </c>
      <c r="M53" s="13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2">
        <v>1</v>
      </c>
    </row>
    <row r="54" spans="1:25">
      <c r="A54" s="118"/>
      <c r="B54" s="101" t="s">
        <v>143</v>
      </c>
      <c r="C54" s="90" t="s">
        <v>143</v>
      </c>
      <c r="D54" s="134" t="s">
        <v>146</v>
      </c>
      <c r="E54" s="135" t="s">
        <v>147</v>
      </c>
      <c r="F54" s="135" t="s">
        <v>149</v>
      </c>
      <c r="G54" s="135" t="s">
        <v>144</v>
      </c>
      <c r="H54" s="135" t="s">
        <v>153</v>
      </c>
      <c r="I54" s="135" t="s">
        <v>161</v>
      </c>
      <c r="J54" s="135" t="s">
        <v>162</v>
      </c>
      <c r="K54" s="135" t="s">
        <v>166</v>
      </c>
      <c r="L54" s="135" t="s">
        <v>167</v>
      </c>
      <c r="M54" s="136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 t="s">
        <v>3</v>
      </c>
    </row>
    <row r="55" spans="1:25">
      <c r="A55" s="118"/>
      <c r="B55" s="101"/>
      <c r="C55" s="90"/>
      <c r="D55" s="91" t="s">
        <v>172</v>
      </c>
      <c r="E55" s="92" t="s">
        <v>173</v>
      </c>
      <c r="F55" s="92" t="s">
        <v>174</v>
      </c>
      <c r="G55" s="92" t="s">
        <v>172</v>
      </c>
      <c r="H55" s="92" t="s">
        <v>172</v>
      </c>
      <c r="I55" s="92" t="s">
        <v>172</v>
      </c>
      <c r="J55" s="92" t="s">
        <v>175</v>
      </c>
      <c r="K55" s="92" t="s">
        <v>172</v>
      </c>
      <c r="L55" s="92" t="s">
        <v>172</v>
      </c>
      <c r="M55" s="136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>
        <v>3</v>
      </c>
    </row>
    <row r="56" spans="1:25">
      <c r="A56" s="118"/>
      <c r="B56" s="101"/>
      <c r="C56" s="90"/>
      <c r="D56" s="109"/>
      <c r="E56" s="109"/>
      <c r="F56" s="109"/>
      <c r="G56" s="109"/>
      <c r="H56" s="109"/>
      <c r="I56" s="109"/>
      <c r="J56" s="109"/>
      <c r="K56" s="109"/>
      <c r="L56" s="109"/>
      <c r="M56" s="13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3</v>
      </c>
    </row>
    <row r="57" spans="1:25">
      <c r="A57" s="118"/>
      <c r="B57" s="100">
        <v>1</v>
      </c>
      <c r="C57" s="96">
        <v>1</v>
      </c>
      <c r="D57" s="171">
        <v>0.2034</v>
      </c>
      <c r="E57" s="171">
        <v>0.2</v>
      </c>
      <c r="F57" s="172">
        <v>0.17</v>
      </c>
      <c r="G57" s="171">
        <v>0.19500000000000001</v>
      </c>
      <c r="H57" s="172">
        <v>0.16</v>
      </c>
      <c r="I57" s="171">
        <v>0.17</v>
      </c>
      <c r="J57" s="172">
        <v>0.185</v>
      </c>
      <c r="K57" s="171">
        <v>0.1825</v>
      </c>
      <c r="L57" s="171">
        <v>0.2</v>
      </c>
      <c r="M57" s="173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5">
        <v>1</v>
      </c>
    </row>
    <row r="58" spans="1:25">
      <c r="A58" s="118"/>
      <c r="B58" s="101">
        <v>1</v>
      </c>
      <c r="C58" s="90">
        <v>2</v>
      </c>
      <c r="D58" s="177">
        <v>0.20255000000000004</v>
      </c>
      <c r="E58" s="177">
        <v>0.2</v>
      </c>
      <c r="F58" s="178">
        <v>0.17</v>
      </c>
      <c r="G58" s="216">
        <v>0.186</v>
      </c>
      <c r="H58" s="178">
        <v>0.17</v>
      </c>
      <c r="I58" s="177">
        <v>0.19</v>
      </c>
      <c r="J58" s="178">
        <v>0.20399999999999999</v>
      </c>
      <c r="K58" s="177">
        <v>0.19009999999999999</v>
      </c>
      <c r="L58" s="177">
        <v>0.22</v>
      </c>
      <c r="M58" s="173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5" t="e">
        <v>#N/A</v>
      </c>
    </row>
    <row r="59" spans="1:25">
      <c r="A59" s="118"/>
      <c r="B59" s="101">
        <v>1</v>
      </c>
      <c r="C59" s="90">
        <v>3</v>
      </c>
      <c r="D59" s="177">
        <v>0.19315000000000002</v>
      </c>
      <c r="E59" s="177">
        <v>0.2</v>
      </c>
      <c r="F59" s="178">
        <v>0.16</v>
      </c>
      <c r="G59" s="177">
        <v>0.19399999999999998</v>
      </c>
      <c r="H59" s="178">
        <v>0.18</v>
      </c>
      <c r="I59" s="177">
        <v>0.18</v>
      </c>
      <c r="J59" s="178">
        <v>0.19800000000000001</v>
      </c>
      <c r="K59" s="178">
        <v>0.16450000000000001</v>
      </c>
      <c r="L59" s="107">
        <v>0.2</v>
      </c>
      <c r="M59" s="173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5">
        <v>16</v>
      </c>
    </row>
    <row r="60" spans="1:25">
      <c r="A60" s="118"/>
      <c r="B60" s="101">
        <v>1</v>
      </c>
      <c r="C60" s="90">
        <v>4</v>
      </c>
      <c r="D60" s="177">
        <v>0.2051</v>
      </c>
      <c r="E60" s="177">
        <v>0.21</v>
      </c>
      <c r="F60" s="178">
        <v>0.18</v>
      </c>
      <c r="G60" s="177">
        <v>0.19500000000000001</v>
      </c>
      <c r="H60" s="178">
        <v>0.18</v>
      </c>
      <c r="I60" s="177">
        <v>0.17</v>
      </c>
      <c r="J60" s="178">
        <v>0.17599999999999999</v>
      </c>
      <c r="K60" s="178">
        <v>0.18630000000000002</v>
      </c>
      <c r="L60" s="107">
        <v>0.21</v>
      </c>
      <c r="M60" s="173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5">
        <v>0.19159259259259259</v>
      </c>
    </row>
    <row r="61" spans="1:25">
      <c r="A61" s="118"/>
      <c r="B61" s="101">
        <v>1</v>
      </c>
      <c r="C61" s="90">
        <v>5</v>
      </c>
      <c r="D61" s="177">
        <v>0.19724</v>
      </c>
      <c r="E61" s="177">
        <v>0.21</v>
      </c>
      <c r="F61" s="177">
        <v>0.17</v>
      </c>
      <c r="G61" s="177">
        <v>0.191</v>
      </c>
      <c r="H61" s="177">
        <v>0.19</v>
      </c>
      <c r="I61" s="177">
        <v>0.21</v>
      </c>
      <c r="J61" s="177">
        <v>0.22999999999999998</v>
      </c>
      <c r="K61" s="177">
        <v>0.18260000000000001</v>
      </c>
      <c r="L61" s="177">
        <v>0.22</v>
      </c>
      <c r="M61" s="173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15"/>
    </row>
    <row r="62" spans="1:25">
      <c r="A62" s="118"/>
      <c r="B62" s="101">
        <v>1</v>
      </c>
      <c r="C62" s="90">
        <v>6</v>
      </c>
      <c r="D62" s="177">
        <v>0.20515999999999998</v>
      </c>
      <c r="E62" s="177">
        <v>0.2</v>
      </c>
      <c r="F62" s="177">
        <v>0.16</v>
      </c>
      <c r="G62" s="177">
        <v>0.19600000000000001</v>
      </c>
      <c r="H62" s="177">
        <v>0.19</v>
      </c>
      <c r="I62" s="177">
        <v>0.19</v>
      </c>
      <c r="J62" s="177">
        <v>0.21</v>
      </c>
      <c r="K62" s="177">
        <v>0.19520000000000001</v>
      </c>
      <c r="L62" s="177">
        <v>0.21</v>
      </c>
      <c r="M62" s="173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15"/>
    </row>
    <row r="63" spans="1:25">
      <c r="A63" s="118"/>
      <c r="B63" s="102" t="s">
        <v>156</v>
      </c>
      <c r="C63" s="94"/>
      <c r="D63" s="179">
        <v>0.20110000000000003</v>
      </c>
      <c r="E63" s="179">
        <v>0.20333333333333334</v>
      </c>
      <c r="F63" s="179">
        <v>0.16833333333333333</v>
      </c>
      <c r="G63" s="179">
        <v>0.19283333333333333</v>
      </c>
      <c r="H63" s="179">
        <v>0.17833333333333332</v>
      </c>
      <c r="I63" s="179">
        <v>0.18500000000000003</v>
      </c>
      <c r="J63" s="179">
        <v>0.20049999999999998</v>
      </c>
      <c r="K63" s="179">
        <v>0.18353333333333333</v>
      </c>
      <c r="L63" s="179">
        <v>0.21</v>
      </c>
      <c r="M63" s="173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15"/>
    </row>
    <row r="64" spans="1:25">
      <c r="A64" s="118"/>
      <c r="B64" s="2" t="s">
        <v>157</v>
      </c>
      <c r="C64" s="114"/>
      <c r="D64" s="107">
        <v>0.20297500000000002</v>
      </c>
      <c r="E64" s="107">
        <v>0.2</v>
      </c>
      <c r="F64" s="107">
        <v>0.17</v>
      </c>
      <c r="G64" s="107">
        <v>0.19450000000000001</v>
      </c>
      <c r="H64" s="107">
        <v>0.18</v>
      </c>
      <c r="I64" s="107">
        <v>0.185</v>
      </c>
      <c r="J64" s="107">
        <v>0.20100000000000001</v>
      </c>
      <c r="K64" s="107">
        <v>0.18445</v>
      </c>
      <c r="L64" s="107">
        <v>0.21</v>
      </c>
      <c r="M64" s="173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15"/>
    </row>
    <row r="65" spans="1:25">
      <c r="A65" s="118"/>
      <c r="B65" s="2" t="s">
        <v>158</v>
      </c>
      <c r="C65" s="114"/>
      <c r="D65" s="107">
        <v>4.8575343539701233E-3</v>
      </c>
      <c r="E65" s="107">
        <v>5.163977794943213E-3</v>
      </c>
      <c r="F65" s="107">
        <v>7.5277265270908078E-3</v>
      </c>
      <c r="G65" s="107">
        <v>3.7638632635454065E-3</v>
      </c>
      <c r="H65" s="107">
        <v>1.1690451944500118E-2</v>
      </c>
      <c r="I65" s="107">
        <v>1.5165750888103095E-2</v>
      </c>
      <c r="J65" s="107">
        <v>1.9076163136228411E-2</v>
      </c>
      <c r="K65" s="107">
        <v>1.0498507830480799E-2</v>
      </c>
      <c r="L65" s="107">
        <v>8.9442719099991543E-3</v>
      </c>
      <c r="M65" s="13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5"/>
    </row>
    <row r="66" spans="1:25">
      <c r="A66" s="118"/>
      <c r="B66" s="2" t="s">
        <v>93</v>
      </c>
      <c r="C66" s="114"/>
      <c r="D66" s="95">
        <v>2.4154820258429251E-2</v>
      </c>
      <c r="E66" s="95">
        <v>2.5396612106278096E-2</v>
      </c>
      <c r="F66" s="95">
        <v>4.4719167487668167E-2</v>
      </c>
      <c r="G66" s="95">
        <v>1.9518737753908763E-2</v>
      </c>
      <c r="H66" s="95">
        <v>6.5553936137383848E-2</v>
      </c>
      <c r="I66" s="95">
        <v>8.1977031827584285E-2</v>
      </c>
      <c r="J66" s="95">
        <v>9.5142958285428486E-2</v>
      </c>
      <c r="K66" s="95">
        <v>5.7202185781769707E-2</v>
      </c>
      <c r="L66" s="95">
        <v>4.2591770999995976E-2</v>
      </c>
      <c r="M66" s="136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16"/>
    </row>
    <row r="67" spans="1:25">
      <c r="A67" s="118"/>
      <c r="B67" s="103" t="s">
        <v>159</v>
      </c>
      <c r="C67" s="114"/>
      <c r="D67" s="95">
        <v>4.9623042721824939E-2</v>
      </c>
      <c r="E67" s="95">
        <v>6.1279721631548378E-2</v>
      </c>
      <c r="F67" s="95">
        <v>-0.12139957471486562</v>
      </c>
      <c r="G67" s="95">
        <v>6.4759327276242562E-3</v>
      </c>
      <c r="H67" s="95">
        <v>-6.9205490044461748E-2</v>
      </c>
      <c r="I67" s="95">
        <v>-3.4409433597525463E-2</v>
      </c>
      <c r="J67" s="95">
        <v>4.6491397641600596E-2</v>
      </c>
      <c r="K67" s="95">
        <v>-4.2064566015851623E-2</v>
      </c>
      <c r="L67" s="95">
        <v>9.6075778078484442E-2</v>
      </c>
      <c r="M67" s="13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/>
    </row>
    <row r="68" spans="1:25">
      <c r="B68" s="124"/>
      <c r="C68" s="102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1:25">
      <c r="B69" s="128" t="s">
        <v>278</v>
      </c>
      <c r="Y69" s="112" t="s">
        <v>171</v>
      </c>
    </row>
    <row r="70" spans="1:25">
      <c r="A70" s="108" t="s">
        <v>10</v>
      </c>
      <c r="B70" s="100" t="s">
        <v>120</v>
      </c>
      <c r="C70" s="97" t="s">
        <v>121</v>
      </c>
      <c r="D70" s="98" t="s">
        <v>142</v>
      </c>
      <c r="E70" s="13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1</v>
      </c>
    </row>
    <row r="71" spans="1:25">
      <c r="A71" s="118"/>
      <c r="B71" s="101" t="s">
        <v>143</v>
      </c>
      <c r="C71" s="90" t="s">
        <v>143</v>
      </c>
      <c r="D71" s="134" t="s">
        <v>145</v>
      </c>
      <c r="E71" s="13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 t="s">
        <v>3</v>
      </c>
    </row>
    <row r="72" spans="1:25">
      <c r="A72" s="118"/>
      <c r="B72" s="101"/>
      <c r="C72" s="90"/>
      <c r="D72" s="91" t="s">
        <v>172</v>
      </c>
      <c r="E72" s="13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>
        <v>0</v>
      </c>
    </row>
    <row r="73" spans="1:25">
      <c r="A73" s="118"/>
      <c r="B73" s="101"/>
      <c r="C73" s="90"/>
      <c r="D73" s="109"/>
      <c r="E73" s="13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2">
        <v>0</v>
      </c>
    </row>
    <row r="74" spans="1:25">
      <c r="A74" s="118"/>
      <c r="B74" s="100">
        <v>1</v>
      </c>
      <c r="C74" s="96">
        <v>1</v>
      </c>
      <c r="D74" s="190">
        <v>373</v>
      </c>
      <c r="E74" s="191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3">
        <v>1</v>
      </c>
    </row>
    <row r="75" spans="1:25">
      <c r="A75" s="118"/>
      <c r="B75" s="101">
        <v>1</v>
      </c>
      <c r="C75" s="90">
        <v>2</v>
      </c>
      <c r="D75" s="194">
        <v>372</v>
      </c>
      <c r="E75" s="191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3">
        <v>3</v>
      </c>
    </row>
    <row r="76" spans="1:25">
      <c r="A76" s="118"/>
      <c r="B76" s="101">
        <v>1</v>
      </c>
      <c r="C76" s="90">
        <v>3</v>
      </c>
      <c r="D76" s="194">
        <v>368</v>
      </c>
      <c r="E76" s="191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3">
        <v>16</v>
      </c>
    </row>
    <row r="77" spans="1:25">
      <c r="A77" s="118"/>
      <c r="B77" s="101">
        <v>1</v>
      </c>
      <c r="C77" s="90">
        <v>4</v>
      </c>
      <c r="D77" s="194">
        <v>343</v>
      </c>
      <c r="E77" s="191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3">
        <v>359.83333333333297</v>
      </c>
    </row>
    <row r="78" spans="1:25">
      <c r="A78" s="118"/>
      <c r="B78" s="101">
        <v>1</v>
      </c>
      <c r="C78" s="90">
        <v>5</v>
      </c>
      <c r="D78" s="194">
        <v>354</v>
      </c>
      <c r="E78" s="191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5"/>
    </row>
    <row r="79" spans="1:25">
      <c r="A79" s="118"/>
      <c r="B79" s="101">
        <v>1</v>
      </c>
      <c r="C79" s="90">
        <v>6</v>
      </c>
      <c r="D79" s="194">
        <v>349</v>
      </c>
      <c r="E79" s="191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5"/>
    </row>
    <row r="80" spans="1:25">
      <c r="A80" s="118"/>
      <c r="B80" s="102" t="s">
        <v>156</v>
      </c>
      <c r="C80" s="94"/>
      <c r="D80" s="196">
        <v>359.83333333333331</v>
      </c>
      <c r="E80" s="191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5"/>
    </row>
    <row r="81" spans="1:25">
      <c r="A81" s="118"/>
      <c r="B81" s="2" t="s">
        <v>157</v>
      </c>
      <c r="C81" s="114"/>
      <c r="D81" s="197">
        <v>361</v>
      </c>
      <c r="E81" s="191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5"/>
    </row>
    <row r="82" spans="1:25">
      <c r="A82" s="118"/>
      <c r="B82" s="2" t="s">
        <v>158</v>
      </c>
      <c r="C82" s="114"/>
      <c r="D82" s="197">
        <v>12.828354012369111</v>
      </c>
      <c r="E82" s="191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5"/>
    </row>
    <row r="83" spans="1:25">
      <c r="A83" s="118"/>
      <c r="B83" s="2" t="s">
        <v>93</v>
      </c>
      <c r="C83" s="114"/>
      <c r="D83" s="95">
        <v>3.5650821711076738E-2</v>
      </c>
      <c r="E83" s="13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/>
    </row>
    <row r="84" spans="1:25">
      <c r="A84" s="118"/>
      <c r="B84" s="103" t="s">
        <v>159</v>
      </c>
      <c r="C84" s="114"/>
      <c r="D84" s="95">
        <v>8.8817841970012523E-16</v>
      </c>
      <c r="E84" s="13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/>
    </row>
    <row r="85" spans="1:25">
      <c r="B85" s="124"/>
      <c r="C85" s="102"/>
      <c r="D85" s="111"/>
    </row>
    <row r="86" spans="1:25">
      <c r="B86" s="128" t="s">
        <v>279</v>
      </c>
      <c r="Y86" s="112" t="s">
        <v>171</v>
      </c>
    </row>
    <row r="87" spans="1:25">
      <c r="A87" s="108" t="s">
        <v>13</v>
      </c>
      <c r="B87" s="100" t="s">
        <v>120</v>
      </c>
      <c r="C87" s="97" t="s">
        <v>121</v>
      </c>
      <c r="D87" s="98" t="s">
        <v>142</v>
      </c>
      <c r="E87" s="13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2">
        <v>1</v>
      </c>
    </row>
    <row r="88" spans="1:25">
      <c r="A88" s="118"/>
      <c r="B88" s="101" t="s">
        <v>143</v>
      </c>
      <c r="C88" s="90" t="s">
        <v>143</v>
      </c>
      <c r="D88" s="134" t="s">
        <v>145</v>
      </c>
      <c r="E88" s="13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2" t="s">
        <v>3</v>
      </c>
    </row>
    <row r="89" spans="1:25">
      <c r="A89" s="118"/>
      <c r="B89" s="101"/>
      <c r="C89" s="90"/>
      <c r="D89" s="91" t="s">
        <v>172</v>
      </c>
      <c r="E89" s="13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2">
        <v>2</v>
      </c>
    </row>
    <row r="90" spans="1:25">
      <c r="A90" s="118"/>
      <c r="B90" s="101"/>
      <c r="C90" s="90"/>
      <c r="D90" s="109"/>
      <c r="E90" s="13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2">
        <v>2</v>
      </c>
    </row>
    <row r="91" spans="1:25">
      <c r="A91" s="118"/>
      <c r="B91" s="100">
        <v>1</v>
      </c>
      <c r="C91" s="96">
        <v>1</v>
      </c>
      <c r="D91" s="133" t="s">
        <v>113</v>
      </c>
      <c r="E91" s="13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12">
        <v>1</v>
      </c>
    </row>
    <row r="92" spans="1:25">
      <c r="A92" s="118"/>
      <c r="B92" s="101">
        <v>1</v>
      </c>
      <c r="C92" s="90">
        <v>2</v>
      </c>
      <c r="D92" s="132" t="s">
        <v>113</v>
      </c>
      <c r="E92" s="13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2">
        <v>4</v>
      </c>
    </row>
    <row r="93" spans="1:25">
      <c r="A93" s="118"/>
      <c r="B93" s="101">
        <v>1</v>
      </c>
      <c r="C93" s="90">
        <v>3</v>
      </c>
      <c r="D93" s="132" t="s">
        <v>113</v>
      </c>
      <c r="E93" s="13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16</v>
      </c>
    </row>
    <row r="94" spans="1:25">
      <c r="A94" s="118"/>
      <c r="B94" s="101">
        <v>1</v>
      </c>
      <c r="C94" s="90">
        <v>4</v>
      </c>
      <c r="D94" s="132" t="s">
        <v>113</v>
      </c>
      <c r="E94" s="13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 t="s">
        <v>113</v>
      </c>
    </row>
    <row r="95" spans="1:25">
      <c r="A95" s="118"/>
      <c r="B95" s="101">
        <v>1</v>
      </c>
      <c r="C95" s="90">
        <v>5</v>
      </c>
      <c r="D95" s="132" t="s">
        <v>113</v>
      </c>
      <c r="E95" s="13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3"/>
    </row>
    <row r="96" spans="1:25">
      <c r="A96" s="118"/>
      <c r="B96" s="101">
        <v>1</v>
      </c>
      <c r="C96" s="90">
        <v>6</v>
      </c>
      <c r="D96" s="132" t="s">
        <v>113</v>
      </c>
      <c r="E96" s="13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3"/>
    </row>
    <row r="97" spans="1:25">
      <c r="A97" s="118"/>
      <c r="B97" s="102" t="s">
        <v>156</v>
      </c>
      <c r="C97" s="94"/>
      <c r="D97" s="106" t="s">
        <v>334</v>
      </c>
      <c r="E97" s="13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3"/>
    </row>
    <row r="98" spans="1:25">
      <c r="A98" s="118"/>
      <c r="B98" s="2" t="s">
        <v>157</v>
      </c>
      <c r="C98" s="114"/>
      <c r="D98" s="93" t="s">
        <v>334</v>
      </c>
      <c r="E98" s="13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3"/>
    </row>
    <row r="99" spans="1:25">
      <c r="A99" s="118"/>
      <c r="B99" s="2" t="s">
        <v>158</v>
      </c>
      <c r="C99" s="114"/>
      <c r="D99" s="93" t="s">
        <v>334</v>
      </c>
      <c r="E99" s="180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13"/>
    </row>
    <row r="100" spans="1:25">
      <c r="A100" s="118"/>
      <c r="B100" s="2" t="s">
        <v>93</v>
      </c>
      <c r="C100" s="114"/>
      <c r="D100" s="95" t="s">
        <v>334</v>
      </c>
      <c r="E100" s="13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6"/>
    </row>
    <row r="101" spans="1:25">
      <c r="A101" s="118"/>
      <c r="B101" s="103" t="s">
        <v>159</v>
      </c>
      <c r="C101" s="114"/>
      <c r="D101" s="95" t="s">
        <v>334</v>
      </c>
      <c r="E101" s="13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16"/>
    </row>
    <row r="102" spans="1:25">
      <c r="B102" s="124"/>
      <c r="C102" s="102"/>
      <c r="D102" s="111"/>
    </row>
    <row r="103" spans="1:25">
      <c r="B103" s="128" t="s">
        <v>280</v>
      </c>
      <c r="Y103" s="112" t="s">
        <v>171</v>
      </c>
    </row>
    <row r="104" spans="1:25">
      <c r="A104" s="108" t="s">
        <v>16</v>
      </c>
      <c r="B104" s="100" t="s">
        <v>120</v>
      </c>
      <c r="C104" s="97" t="s">
        <v>121</v>
      </c>
      <c r="D104" s="98" t="s">
        <v>142</v>
      </c>
      <c r="E104" s="13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12">
        <v>1</v>
      </c>
    </row>
    <row r="105" spans="1:25">
      <c r="A105" s="118"/>
      <c r="B105" s="101" t="s">
        <v>143</v>
      </c>
      <c r="C105" s="90" t="s">
        <v>143</v>
      </c>
      <c r="D105" s="134" t="s">
        <v>145</v>
      </c>
      <c r="E105" s="13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12" t="s">
        <v>3</v>
      </c>
    </row>
    <row r="106" spans="1:25">
      <c r="A106" s="118"/>
      <c r="B106" s="101"/>
      <c r="C106" s="90"/>
      <c r="D106" s="91" t="s">
        <v>172</v>
      </c>
      <c r="E106" s="13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2</v>
      </c>
    </row>
    <row r="107" spans="1:25">
      <c r="A107" s="118"/>
      <c r="B107" s="101"/>
      <c r="C107" s="90"/>
      <c r="D107" s="109"/>
      <c r="E107" s="13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>
        <v>2</v>
      </c>
    </row>
    <row r="108" spans="1:25">
      <c r="A108" s="118"/>
      <c r="B108" s="100">
        <v>1</v>
      </c>
      <c r="C108" s="96">
        <v>1</v>
      </c>
      <c r="D108" s="104">
        <v>1.5</v>
      </c>
      <c r="E108" s="13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1</v>
      </c>
    </row>
    <row r="109" spans="1:25">
      <c r="A109" s="118"/>
      <c r="B109" s="101">
        <v>1</v>
      </c>
      <c r="C109" s="90">
        <v>2</v>
      </c>
      <c r="D109" s="92">
        <v>1.6</v>
      </c>
      <c r="E109" s="13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5</v>
      </c>
    </row>
    <row r="110" spans="1:25">
      <c r="A110" s="118"/>
      <c r="B110" s="101">
        <v>1</v>
      </c>
      <c r="C110" s="90">
        <v>3</v>
      </c>
      <c r="D110" s="92">
        <v>1.6</v>
      </c>
      <c r="E110" s="13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2">
        <v>16</v>
      </c>
    </row>
    <row r="111" spans="1:25">
      <c r="A111" s="118"/>
      <c r="B111" s="101">
        <v>1</v>
      </c>
      <c r="C111" s="90">
        <v>4</v>
      </c>
      <c r="D111" s="92">
        <v>1.4</v>
      </c>
      <c r="E111" s="13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2">
        <v>1.5166666666666699</v>
      </c>
    </row>
    <row r="112" spans="1:25">
      <c r="A112" s="118"/>
      <c r="B112" s="101">
        <v>1</v>
      </c>
      <c r="C112" s="90">
        <v>5</v>
      </c>
      <c r="D112" s="92">
        <v>1.5</v>
      </c>
      <c r="E112" s="13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3"/>
    </row>
    <row r="113" spans="1:25">
      <c r="A113" s="118"/>
      <c r="B113" s="101">
        <v>1</v>
      </c>
      <c r="C113" s="90">
        <v>6</v>
      </c>
      <c r="D113" s="92">
        <v>1.5</v>
      </c>
      <c r="E113" s="13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3"/>
    </row>
    <row r="114" spans="1:25">
      <c r="A114" s="118"/>
      <c r="B114" s="102" t="s">
        <v>156</v>
      </c>
      <c r="C114" s="94"/>
      <c r="D114" s="106">
        <v>1.5166666666666666</v>
      </c>
      <c r="E114" s="13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3"/>
    </row>
    <row r="115" spans="1:25">
      <c r="A115" s="118"/>
      <c r="B115" s="2" t="s">
        <v>157</v>
      </c>
      <c r="C115" s="114"/>
      <c r="D115" s="93">
        <v>1.5</v>
      </c>
      <c r="E115" s="13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3"/>
    </row>
    <row r="116" spans="1:25">
      <c r="A116" s="118"/>
      <c r="B116" s="2" t="s">
        <v>158</v>
      </c>
      <c r="C116" s="114"/>
      <c r="D116" s="93">
        <v>7.5277265270908167E-2</v>
      </c>
      <c r="E116" s="180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13"/>
    </row>
    <row r="117" spans="1:25">
      <c r="A117" s="118"/>
      <c r="B117" s="2" t="s">
        <v>93</v>
      </c>
      <c r="C117" s="114"/>
      <c r="D117" s="95">
        <v>4.9633361717082311E-2</v>
      </c>
      <c r="E117" s="13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16"/>
    </row>
    <row r="118" spans="1:25">
      <c r="A118" s="118"/>
      <c r="B118" s="103" t="s">
        <v>159</v>
      </c>
      <c r="C118" s="114"/>
      <c r="D118" s="95">
        <v>-2.2204460492503131E-15</v>
      </c>
      <c r="E118" s="13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16"/>
    </row>
    <row r="119" spans="1:25">
      <c r="B119" s="124"/>
      <c r="C119" s="102"/>
      <c r="D119" s="111"/>
    </row>
    <row r="120" spans="1:25">
      <c r="B120" s="128" t="s">
        <v>281</v>
      </c>
      <c r="Y120" s="112" t="s">
        <v>171</v>
      </c>
    </row>
    <row r="121" spans="1:25">
      <c r="A121" s="108" t="s">
        <v>49</v>
      </c>
      <c r="B121" s="100" t="s">
        <v>120</v>
      </c>
      <c r="C121" s="97" t="s">
        <v>121</v>
      </c>
      <c r="D121" s="98" t="s">
        <v>142</v>
      </c>
      <c r="E121" s="13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2">
        <v>1</v>
      </c>
    </row>
    <row r="122" spans="1:25">
      <c r="A122" s="118"/>
      <c r="B122" s="101" t="s">
        <v>143</v>
      </c>
      <c r="C122" s="90" t="s">
        <v>143</v>
      </c>
      <c r="D122" s="134" t="s">
        <v>145</v>
      </c>
      <c r="E122" s="13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2" t="s">
        <v>1</v>
      </c>
    </row>
    <row r="123" spans="1:25">
      <c r="A123" s="118"/>
      <c r="B123" s="101"/>
      <c r="C123" s="90"/>
      <c r="D123" s="91" t="s">
        <v>172</v>
      </c>
      <c r="E123" s="13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2">
        <v>2</v>
      </c>
    </row>
    <row r="124" spans="1:25">
      <c r="A124" s="118"/>
      <c r="B124" s="101"/>
      <c r="C124" s="90"/>
      <c r="D124" s="109"/>
      <c r="E124" s="13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2">
        <v>2</v>
      </c>
    </row>
    <row r="125" spans="1:25">
      <c r="A125" s="118"/>
      <c r="B125" s="100">
        <v>1</v>
      </c>
      <c r="C125" s="96">
        <v>1</v>
      </c>
      <c r="D125" s="104">
        <v>1.4</v>
      </c>
      <c r="E125" s="13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2">
        <v>1</v>
      </c>
    </row>
    <row r="126" spans="1:25">
      <c r="A126" s="118"/>
      <c r="B126" s="101">
        <v>1</v>
      </c>
      <c r="C126" s="90">
        <v>2</v>
      </c>
      <c r="D126" s="92">
        <v>1.5</v>
      </c>
      <c r="E126" s="13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2">
        <v>6</v>
      </c>
    </row>
    <row r="127" spans="1:25">
      <c r="A127" s="118"/>
      <c r="B127" s="101">
        <v>1</v>
      </c>
      <c r="C127" s="90">
        <v>3</v>
      </c>
      <c r="D127" s="92">
        <v>1.4</v>
      </c>
      <c r="E127" s="13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2">
        <v>16</v>
      </c>
    </row>
    <row r="128" spans="1:25">
      <c r="A128" s="118"/>
      <c r="B128" s="101">
        <v>1</v>
      </c>
      <c r="C128" s="90">
        <v>4</v>
      </c>
      <c r="D128" s="92">
        <v>1.3</v>
      </c>
      <c r="E128" s="13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2">
        <v>1.4</v>
      </c>
    </row>
    <row r="129" spans="1:25">
      <c r="A129" s="118"/>
      <c r="B129" s="101">
        <v>1</v>
      </c>
      <c r="C129" s="90">
        <v>5</v>
      </c>
      <c r="D129" s="92">
        <v>1.4</v>
      </c>
      <c r="E129" s="13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3"/>
    </row>
    <row r="130" spans="1:25">
      <c r="A130" s="118"/>
      <c r="B130" s="101">
        <v>1</v>
      </c>
      <c r="C130" s="90">
        <v>6</v>
      </c>
      <c r="D130" s="92">
        <v>1.4</v>
      </c>
      <c r="E130" s="13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13"/>
    </row>
    <row r="131" spans="1:25">
      <c r="A131" s="118"/>
      <c r="B131" s="102" t="s">
        <v>156</v>
      </c>
      <c r="C131" s="94"/>
      <c r="D131" s="106">
        <v>1.4000000000000001</v>
      </c>
      <c r="E131" s="13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13"/>
    </row>
    <row r="132" spans="1:25">
      <c r="A132" s="118"/>
      <c r="B132" s="2" t="s">
        <v>157</v>
      </c>
      <c r="C132" s="114"/>
      <c r="D132" s="93">
        <v>1.4</v>
      </c>
      <c r="E132" s="13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3"/>
    </row>
    <row r="133" spans="1:25">
      <c r="A133" s="118"/>
      <c r="B133" s="2" t="s">
        <v>158</v>
      </c>
      <c r="C133" s="114"/>
      <c r="D133" s="93">
        <v>6.3245553203367569E-2</v>
      </c>
      <c r="E133" s="180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13"/>
    </row>
    <row r="134" spans="1:25">
      <c r="A134" s="118"/>
      <c r="B134" s="2" t="s">
        <v>93</v>
      </c>
      <c r="C134" s="114"/>
      <c r="D134" s="95">
        <v>4.5175395145262545E-2</v>
      </c>
      <c r="E134" s="13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6"/>
    </row>
    <row r="135" spans="1:25">
      <c r="A135" s="118"/>
      <c r="B135" s="103" t="s">
        <v>159</v>
      </c>
      <c r="C135" s="114"/>
      <c r="D135" s="95">
        <v>2.2204460492503131E-16</v>
      </c>
      <c r="E135" s="13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6"/>
    </row>
    <row r="136" spans="1:25">
      <c r="B136" s="124"/>
      <c r="C136" s="102"/>
      <c r="D136" s="111"/>
    </row>
    <row r="137" spans="1:25">
      <c r="B137" s="128" t="s">
        <v>282</v>
      </c>
      <c r="Y137" s="112" t="s">
        <v>171</v>
      </c>
    </row>
    <row r="138" spans="1:25">
      <c r="A138" s="108" t="s">
        <v>19</v>
      </c>
      <c r="B138" s="100" t="s">
        <v>120</v>
      </c>
      <c r="C138" s="97" t="s">
        <v>121</v>
      </c>
      <c r="D138" s="98" t="s">
        <v>142</v>
      </c>
      <c r="E138" s="13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2">
        <v>1</v>
      </c>
    </row>
    <row r="139" spans="1:25">
      <c r="A139" s="118"/>
      <c r="B139" s="101" t="s">
        <v>143</v>
      </c>
      <c r="C139" s="90" t="s">
        <v>143</v>
      </c>
      <c r="D139" s="134" t="s">
        <v>145</v>
      </c>
      <c r="E139" s="13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2" t="s">
        <v>3</v>
      </c>
    </row>
    <row r="140" spans="1:25">
      <c r="A140" s="118"/>
      <c r="B140" s="101"/>
      <c r="C140" s="90"/>
      <c r="D140" s="91" t="s">
        <v>172</v>
      </c>
      <c r="E140" s="13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12">
        <v>2</v>
      </c>
    </row>
    <row r="141" spans="1:25">
      <c r="A141" s="118"/>
      <c r="B141" s="101"/>
      <c r="C141" s="90"/>
      <c r="D141" s="109"/>
      <c r="E141" s="13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2">
        <v>2</v>
      </c>
    </row>
    <row r="142" spans="1:25">
      <c r="A142" s="118"/>
      <c r="B142" s="100">
        <v>1</v>
      </c>
      <c r="C142" s="96">
        <v>1</v>
      </c>
      <c r="D142" s="104">
        <v>0.4</v>
      </c>
      <c r="E142" s="13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12">
        <v>1</v>
      </c>
    </row>
    <row r="143" spans="1:25">
      <c r="A143" s="118"/>
      <c r="B143" s="101">
        <v>1</v>
      </c>
      <c r="C143" s="90">
        <v>2</v>
      </c>
      <c r="D143" s="92">
        <v>0.4</v>
      </c>
      <c r="E143" s="13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12">
        <v>7</v>
      </c>
    </row>
    <row r="144" spans="1:25">
      <c r="A144" s="118"/>
      <c r="B144" s="101">
        <v>1</v>
      </c>
      <c r="C144" s="90">
        <v>3</v>
      </c>
      <c r="D144" s="92">
        <v>0.4</v>
      </c>
      <c r="E144" s="13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12">
        <v>16</v>
      </c>
    </row>
    <row r="145" spans="1:25">
      <c r="A145" s="118"/>
      <c r="B145" s="101">
        <v>1</v>
      </c>
      <c r="C145" s="90">
        <v>4</v>
      </c>
      <c r="D145" s="92">
        <v>0.3</v>
      </c>
      <c r="E145" s="13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2">
        <v>0.38333333333333303</v>
      </c>
    </row>
    <row r="146" spans="1:25">
      <c r="A146" s="118"/>
      <c r="B146" s="101">
        <v>1</v>
      </c>
      <c r="C146" s="90">
        <v>5</v>
      </c>
      <c r="D146" s="92">
        <v>0.4</v>
      </c>
      <c r="E146" s="13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3"/>
    </row>
    <row r="147" spans="1:25">
      <c r="A147" s="118"/>
      <c r="B147" s="101">
        <v>1</v>
      </c>
      <c r="C147" s="90">
        <v>6</v>
      </c>
      <c r="D147" s="92">
        <v>0.4</v>
      </c>
      <c r="E147" s="13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3"/>
    </row>
    <row r="148" spans="1:25">
      <c r="A148" s="118"/>
      <c r="B148" s="102" t="s">
        <v>156</v>
      </c>
      <c r="C148" s="94"/>
      <c r="D148" s="106">
        <v>0.38333333333333336</v>
      </c>
      <c r="E148" s="13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3"/>
    </row>
    <row r="149" spans="1:25">
      <c r="A149" s="118"/>
      <c r="B149" s="2" t="s">
        <v>157</v>
      </c>
      <c r="C149" s="114"/>
      <c r="D149" s="93">
        <v>0.4</v>
      </c>
      <c r="E149" s="13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3"/>
    </row>
    <row r="150" spans="1:25">
      <c r="A150" s="118"/>
      <c r="B150" s="2" t="s">
        <v>158</v>
      </c>
      <c r="C150" s="114"/>
      <c r="D150" s="93">
        <v>4.0824829046386318E-2</v>
      </c>
      <c r="E150" s="180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13"/>
    </row>
    <row r="151" spans="1:25">
      <c r="A151" s="118"/>
      <c r="B151" s="2" t="s">
        <v>93</v>
      </c>
      <c r="C151" s="114"/>
      <c r="D151" s="95">
        <v>0.10649955403405126</v>
      </c>
      <c r="E151" s="13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6"/>
    </row>
    <row r="152" spans="1:25">
      <c r="A152" s="118"/>
      <c r="B152" s="103" t="s">
        <v>159</v>
      </c>
      <c r="C152" s="114"/>
      <c r="D152" s="95">
        <v>8.8817841970012523E-16</v>
      </c>
      <c r="E152" s="13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6"/>
    </row>
    <row r="153" spans="1:25">
      <c r="B153" s="124"/>
      <c r="C153" s="102"/>
      <c r="D153" s="111"/>
    </row>
    <row r="154" spans="1:25">
      <c r="B154" s="128" t="s">
        <v>283</v>
      </c>
      <c r="Y154" s="112" t="s">
        <v>171</v>
      </c>
    </row>
    <row r="155" spans="1:25">
      <c r="A155" s="108" t="s">
        <v>22</v>
      </c>
      <c r="B155" s="100" t="s">
        <v>120</v>
      </c>
      <c r="C155" s="97" t="s">
        <v>121</v>
      </c>
      <c r="D155" s="98" t="s">
        <v>142</v>
      </c>
      <c r="E155" s="13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2">
        <v>1</v>
      </c>
    </row>
    <row r="156" spans="1:25">
      <c r="A156" s="118"/>
      <c r="B156" s="101" t="s">
        <v>143</v>
      </c>
      <c r="C156" s="90" t="s">
        <v>143</v>
      </c>
      <c r="D156" s="134" t="s">
        <v>145</v>
      </c>
      <c r="E156" s="13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12" t="s">
        <v>3</v>
      </c>
    </row>
    <row r="157" spans="1:25">
      <c r="A157" s="118"/>
      <c r="B157" s="101"/>
      <c r="C157" s="90"/>
      <c r="D157" s="91" t="s">
        <v>172</v>
      </c>
      <c r="E157" s="13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12">
        <v>0</v>
      </c>
    </row>
    <row r="158" spans="1:25">
      <c r="A158" s="118"/>
      <c r="B158" s="101"/>
      <c r="C158" s="90"/>
      <c r="D158" s="109"/>
      <c r="E158" s="13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2">
        <v>0</v>
      </c>
    </row>
    <row r="159" spans="1:25">
      <c r="A159" s="118"/>
      <c r="B159" s="100">
        <v>1</v>
      </c>
      <c r="C159" s="96">
        <v>1</v>
      </c>
      <c r="D159" s="190">
        <v>67.7</v>
      </c>
      <c r="E159" s="191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3">
        <v>1</v>
      </c>
    </row>
    <row r="160" spans="1:25">
      <c r="A160" s="118"/>
      <c r="B160" s="101">
        <v>1</v>
      </c>
      <c r="C160" s="90">
        <v>2</v>
      </c>
      <c r="D160" s="194">
        <v>65.900000000000006</v>
      </c>
      <c r="E160" s="191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3">
        <v>8</v>
      </c>
    </row>
    <row r="161" spans="1:25">
      <c r="A161" s="118"/>
      <c r="B161" s="101">
        <v>1</v>
      </c>
      <c r="C161" s="90">
        <v>3</v>
      </c>
      <c r="D161" s="194">
        <v>65.900000000000006</v>
      </c>
      <c r="E161" s="191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3">
        <v>16</v>
      </c>
    </row>
    <row r="162" spans="1:25">
      <c r="A162" s="118"/>
      <c r="B162" s="101">
        <v>1</v>
      </c>
      <c r="C162" s="90">
        <v>4</v>
      </c>
      <c r="D162" s="194">
        <v>56.2</v>
      </c>
      <c r="E162" s="191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3">
        <v>62.15</v>
      </c>
    </row>
    <row r="163" spans="1:25">
      <c r="A163" s="118"/>
      <c r="B163" s="101">
        <v>1</v>
      </c>
      <c r="C163" s="90">
        <v>5</v>
      </c>
      <c r="D163" s="194">
        <v>59.4</v>
      </c>
      <c r="E163" s="191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5"/>
    </row>
    <row r="164" spans="1:25">
      <c r="A164" s="118"/>
      <c r="B164" s="101">
        <v>1</v>
      </c>
      <c r="C164" s="90">
        <v>6</v>
      </c>
      <c r="D164" s="194">
        <v>57.8</v>
      </c>
      <c r="E164" s="191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5"/>
    </row>
    <row r="165" spans="1:25">
      <c r="A165" s="118"/>
      <c r="B165" s="102" t="s">
        <v>156</v>
      </c>
      <c r="C165" s="94"/>
      <c r="D165" s="196">
        <v>62.150000000000006</v>
      </c>
      <c r="E165" s="191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5"/>
    </row>
    <row r="166" spans="1:25">
      <c r="A166" s="118"/>
      <c r="B166" s="2" t="s">
        <v>157</v>
      </c>
      <c r="C166" s="114"/>
      <c r="D166" s="197">
        <v>62.650000000000006</v>
      </c>
      <c r="E166" s="191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5"/>
    </row>
    <row r="167" spans="1:25">
      <c r="A167" s="118"/>
      <c r="B167" s="2" t="s">
        <v>158</v>
      </c>
      <c r="C167" s="114"/>
      <c r="D167" s="197">
        <v>4.9155874521770055</v>
      </c>
      <c r="E167" s="191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5"/>
    </row>
    <row r="168" spans="1:25">
      <c r="A168" s="118"/>
      <c r="B168" s="2" t="s">
        <v>93</v>
      </c>
      <c r="C168" s="114"/>
      <c r="D168" s="95">
        <v>7.9092316205583352E-2</v>
      </c>
      <c r="E168" s="13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16"/>
    </row>
    <row r="169" spans="1:25">
      <c r="A169" s="118"/>
      <c r="B169" s="103" t="s">
        <v>159</v>
      </c>
      <c r="C169" s="114"/>
      <c r="D169" s="95">
        <v>2.2204460492503131E-16</v>
      </c>
      <c r="E169" s="13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16"/>
    </row>
    <row r="170" spans="1:25">
      <c r="B170" s="124"/>
      <c r="C170" s="102"/>
      <c r="D170" s="111"/>
    </row>
    <row r="171" spans="1:25">
      <c r="B171" s="128" t="s">
        <v>284</v>
      </c>
      <c r="Y171" s="112" t="s">
        <v>171</v>
      </c>
    </row>
    <row r="172" spans="1:25">
      <c r="A172" s="108" t="s">
        <v>25</v>
      </c>
      <c r="B172" s="100" t="s">
        <v>120</v>
      </c>
      <c r="C172" s="97" t="s">
        <v>121</v>
      </c>
      <c r="D172" s="98" t="s">
        <v>142</v>
      </c>
      <c r="E172" s="13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2">
        <v>1</v>
      </c>
    </row>
    <row r="173" spans="1:25">
      <c r="A173" s="118"/>
      <c r="B173" s="101" t="s">
        <v>143</v>
      </c>
      <c r="C173" s="90" t="s">
        <v>143</v>
      </c>
      <c r="D173" s="134" t="s">
        <v>145</v>
      </c>
      <c r="E173" s="13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2" t="s">
        <v>3</v>
      </c>
    </row>
    <row r="174" spans="1:25">
      <c r="A174" s="118"/>
      <c r="B174" s="101"/>
      <c r="C174" s="90"/>
      <c r="D174" s="91" t="s">
        <v>172</v>
      </c>
      <c r="E174" s="13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2">
        <v>1</v>
      </c>
    </row>
    <row r="175" spans="1:25">
      <c r="A175" s="118"/>
      <c r="B175" s="101"/>
      <c r="C175" s="90"/>
      <c r="D175" s="109"/>
      <c r="E175" s="13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2">
        <v>1</v>
      </c>
    </row>
    <row r="176" spans="1:25">
      <c r="A176" s="118"/>
      <c r="B176" s="100">
        <v>1</v>
      </c>
      <c r="C176" s="96">
        <v>1</v>
      </c>
      <c r="D176" s="182">
        <v>14</v>
      </c>
      <c r="E176" s="183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5">
        <v>1</v>
      </c>
    </row>
    <row r="177" spans="1:25">
      <c r="A177" s="118"/>
      <c r="B177" s="101">
        <v>1</v>
      </c>
      <c r="C177" s="90">
        <v>2</v>
      </c>
      <c r="D177" s="186">
        <v>13</v>
      </c>
      <c r="E177" s="183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5">
        <v>9</v>
      </c>
    </row>
    <row r="178" spans="1:25">
      <c r="A178" s="118"/>
      <c r="B178" s="101">
        <v>1</v>
      </c>
      <c r="C178" s="90">
        <v>3</v>
      </c>
      <c r="D178" s="186">
        <v>13</v>
      </c>
      <c r="E178" s="183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5">
        <v>16</v>
      </c>
    </row>
    <row r="179" spans="1:25">
      <c r="A179" s="118"/>
      <c r="B179" s="101">
        <v>1</v>
      </c>
      <c r="C179" s="90">
        <v>4</v>
      </c>
      <c r="D179" s="186">
        <v>13</v>
      </c>
      <c r="E179" s="183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5">
        <v>13.1666666666667</v>
      </c>
    </row>
    <row r="180" spans="1:25">
      <c r="A180" s="118"/>
      <c r="B180" s="101">
        <v>1</v>
      </c>
      <c r="C180" s="90">
        <v>5</v>
      </c>
      <c r="D180" s="186">
        <v>13</v>
      </c>
      <c r="E180" s="183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7"/>
    </row>
    <row r="181" spans="1:25">
      <c r="A181" s="118"/>
      <c r="B181" s="101">
        <v>1</v>
      </c>
      <c r="C181" s="90">
        <v>6</v>
      </c>
      <c r="D181" s="186">
        <v>13</v>
      </c>
      <c r="E181" s="183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7"/>
    </row>
    <row r="182" spans="1:25">
      <c r="A182" s="118"/>
      <c r="B182" s="102" t="s">
        <v>156</v>
      </c>
      <c r="C182" s="94"/>
      <c r="D182" s="188">
        <v>13.166666666666666</v>
      </c>
      <c r="E182" s="183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7"/>
    </row>
    <row r="183" spans="1:25">
      <c r="A183" s="118"/>
      <c r="B183" s="2" t="s">
        <v>157</v>
      </c>
      <c r="C183" s="114"/>
      <c r="D183" s="189">
        <v>13</v>
      </c>
      <c r="E183" s="183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7"/>
    </row>
    <row r="184" spans="1:25">
      <c r="A184" s="118"/>
      <c r="B184" s="2" t="s">
        <v>158</v>
      </c>
      <c r="C184" s="114"/>
      <c r="D184" s="189">
        <v>0.40824829046386302</v>
      </c>
      <c r="E184" s="183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7"/>
    </row>
    <row r="185" spans="1:25">
      <c r="A185" s="118"/>
      <c r="B185" s="2" t="s">
        <v>93</v>
      </c>
      <c r="C185" s="114"/>
      <c r="D185" s="95">
        <v>3.1006199275736432E-2</v>
      </c>
      <c r="E185" s="13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6"/>
    </row>
    <row r="186" spans="1:25">
      <c r="A186" s="118"/>
      <c r="B186" s="103" t="s">
        <v>159</v>
      </c>
      <c r="C186" s="114"/>
      <c r="D186" s="95">
        <v>-2.55351295663786E-15</v>
      </c>
      <c r="E186" s="13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6"/>
    </row>
    <row r="187" spans="1:25">
      <c r="B187" s="124"/>
      <c r="C187" s="102"/>
      <c r="D187" s="111"/>
    </row>
    <row r="188" spans="1:25">
      <c r="B188" s="128" t="s">
        <v>285</v>
      </c>
      <c r="Y188" s="112" t="s">
        <v>171</v>
      </c>
    </row>
    <row r="189" spans="1:25">
      <c r="A189" s="108" t="s">
        <v>50</v>
      </c>
      <c r="B189" s="100" t="s">
        <v>120</v>
      </c>
      <c r="C189" s="97" t="s">
        <v>121</v>
      </c>
      <c r="D189" s="98" t="s">
        <v>142</v>
      </c>
      <c r="E189" s="13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12">
        <v>1</v>
      </c>
    </row>
    <row r="190" spans="1:25">
      <c r="A190" s="118"/>
      <c r="B190" s="101" t="s">
        <v>143</v>
      </c>
      <c r="C190" s="90" t="s">
        <v>143</v>
      </c>
      <c r="D190" s="134" t="s">
        <v>145</v>
      </c>
      <c r="E190" s="13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12" t="s">
        <v>3</v>
      </c>
    </row>
    <row r="191" spans="1:25">
      <c r="A191" s="118"/>
      <c r="B191" s="101"/>
      <c r="C191" s="90"/>
      <c r="D191" s="91" t="s">
        <v>172</v>
      </c>
      <c r="E191" s="13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12">
        <v>0</v>
      </c>
    </row>
    <row r="192" spans="1:25">
      <c r="A192" s="118"/>
      <c r="B192" s="101"/>
      <c r="C192" s="90"/>
      <c r="D192" s="109"/>
      <c r="E192" s="13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2">
        <v>0</v>
      </c>
    </row>
    <row r="193" spans="1:25">
      <c r="A193" s="118"/>
      <c r="B193" s="100">
        <v>1</v>
      </c>
      <c r="C193" s="96">
        <v>1</v>
      </c>
      <c r="D193" s="190">
        <v>90</v>
      </c>
      <c r="E193" s="191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3">
        <v>1</v>
      </c>
    </row>
    <row r="194" spans="1:25">
      <c r="A194" s="118"/>
      <c r="B194" s="101">
        <v>1</v>
      </c>
      <c r="C194" s="90">
        <v>2</v>
      </c>
      <c r="D194" s="194">
        <v>89</v>
      </c>
      <c r="E194" s="191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3">
        <v>10</v>
      </c>
    </row>
    <row r="195" spans="1:25">
      <c r="A195" s="118"/>
      <c r="B195" s="101">
        <v>1</v>
      </c>
      <c r="C195" s="90">
        <v>3</v>
      </c>
      <c r="D195" s="194">
        <v>94</v>
      </c>
      <c r="E195" s="191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3">
        <v>16</v>
      </c>
    </row>
    <row r="196" spans="1:25">
      <c r="A196" s="118"/>
      <c r="B196" s="101">
        <v>1</v>
      </c>
      <c r="C196" s="90">
        <v>4</v>
      </c>
      <c r="D196" s="194">
        <v>82</v>
      </c>
      <c r="E196" s="191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3">
        <v>88</v>
      </c>
    </row>
    <row r="197" spans="1:25">
      <c r="A197" s="118"/>
      <c r="B197" s="101">
        <v>1</v>
      </c>
      <c r="C197" s="90">
        <v>5</v>
      </c>
      <c r="D197" s="194">
        <v>84</v>
      </c>
      <c r="E197" s="191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5"/>
    </row>
    <row r="198" spans="1:25">
      <c r="A198" s="118"/>
      <c r="B198" s="101">
        <v>1</v>
      </c>
      <c r="C198" s="90">
        <v>6</v>
      </c>
      <c r="D198" s="194">
        <v>89</v>
      </c>
      <c r="E198" s="191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5"/>
    </row>
    <row r="199" spans="1:25">
      <c r="A199" s="118"/>
      <c r="B199" s="102" t="s">
        <v>156</v>
      </c>
      <c r="C199" s="94"/>
      <c r="D199" s="196">
        <v>88</v>
      </c>
      <c r="E199" s="191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5"/>
    </row>
    <row r="200" spans="1:25">
      <c r="A200" s="118"/>
      <c r="B200" s="2" t="s">
        <v>157</v>
      </c>
      <c r="C200" s="114"/>
      <c r="D200" s="197">
        <v>89</v>
      </c>
      <c r="E200" s="191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5"/>
    </row>
    <row r="201" spans="1:25">
      <c r="A201" s="118"/>
      <c r="B201" s="2" t="s">
        <v>158</v>
      </c>
      <c r="C201" s="114"/>
      <c r="D201" s="197">
        <v>4.3358966777357599</v>
      </c>
      <c r="E201" s="191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5"/>
    </row>
    <row r="202" spans="1:25">
      <c r="A202" s="118"/>
      <c r="B202" s="2" t="s">
        <v>93</v>
      </c>
      <c r="C202" s="114"/>
      <c r="D202" s="95">
        <v>4.927155315608818E-2</v>
      </c>
      <c r="E202" s="13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116"/>
    </row>
    <row r="203" spans="1:25">
      <c r="A203" s="118"/>
      <c r="B203" s="103" t="s">
        <v>159</v>
      </c>
      <c r="C203" s="114"/>
      <c r="D203" s="95">
        <v>0</v>
      </c>
      <c r="E203" s="13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116"/>
    </row>
    <row r="204" spans="1:25">
      <c r="B204" s="124"/>
      <c r="C204" s="102"/>
      <c r="D204" s="111"/>
    </row>
    <row r="205" spans="1:25">
      <c r="B205" s="128" t="s">
        <v>333</v>
      </c>
      <c r="Y205" s="112" t="s">
        <v>66</v>
      </c>
    </row>
    <row r="206" spans="1:25">
      <c r="A206" s="108" t="s">
        <v>0</v>
      </c>
      <c r="B206" s="100" t="s">
        <v>120</v>
      </c>
      <c r="C206" s="97" t="s">
        <v>121</v>
      </c>
      <c r="D206" s="98" t="s">
        <v>142</v>
      </c>
      <c r="E206" s="99" t="s">
        <v>142</v>
      </c>
      <c r="F206" s="99" t="s">
        <v>142</v>
      </c>
      <c r="G206" s="99" t="s">
        <v>142</v>
      </c>
      <c r="H206" s="99" t="s">
        <v>142</v>
      </c>
      <c r="I206" s="99" t="s">
        <v>142</v>
      </c>
      <c r="J206" s="99" t="s">
        <v>142</v>
      </c>
      <c r="K206" s="99" t="s">
        <v>142</v>
      </c>
      <c r="L206" s="99" t="s">
        <v>142</v>
      </c>
      <c r="M206" s="99" t="s">
        <v>142</v>
      </c>
      <c r="N206" s="99" t="s">
        <v>142</v>
      </c>
      <c r="O206" s="99" t="s">
        <v>142</v>
      </c>
      <c r="P206" s="99" t="s">
        <v>142</v>
      </c>
      <c r="Q206" s="99" t="s">
        <v>142</v>
      </c>
      <c r="R206" s="99" t="s">
        <v>142</v>
      </c>
      <c r="S206" s="99" t="s">
        <v>142</v>
      </c>
      <c r="T206" s="99" t="s">
        <v>142</v>
      </c>
      <c r="U206" s="99" t="s">
        <v>142</v>
      </c>
      <c r="V206" s="105" t="s">
        <v>142</v>
      </c>
      <c r="W206" s="143"/>
      <c r="X206" s="2"/>
      <c r="Y206" s="112">
        <v>1E-4</v>
      </c>
    </row>
    <row r="207" spans="1:25">
      <c r="A207" s="118"/>
      <c r="B207" s="101" t="s">
        <v>143</v>
      </c>
      <c r="C207" s="90" t="s">
        <v>143</v>
      </c>
      <c r="D207" s="134" t="s">
        <v>146</v>
      </c>
      <c r="E207" s="135" t="s">
        <v>147</v>
      </c>
      <c r="F207" s="135" t="s">
        <v>148</v>
      </c>
      <c r="G207" s="135" t="s">
        <v>149</v>
      </c>
      <c r="H207" s="135" t="s">
        <v>144</v>
      </c>
      <c r="I207" s="135" t="s">
        <v>150</v>
      </c>
      <c r="J207" s="135" t="s">
        <v>151</v>
      </c>
      <c r="K207" s="135" t="s">
        <v>145</v>
      </c>
      <c r="L207" s="135" t="s">
        <v>152</v>
      </c>
      <c r="M207" s="135" t="s">
        <v>153</v>
      </c>
      <c r="N207" s="135" t="s">
        <v>161</v>
      </c>
      <c r="O207" s="135" t="s">
        <v>162</v>
      </c>
      <c r="P207" s="135" t="s">
        <v>163</v>
      </c>
      <c r="Q207" s="135" t="s">
        <v>164</v>
      </c>
      <c r="R207" s="135" t="s">
        <v>165</v>
      </c>
      <c r="S207" s="135" t="s">
        <v>166</v>
      </c>
      <c r="T207" s="135" t="s">
        <v>167</v>
      </c>
      <c r="U207" s="135" t="s">
        <v>168</v>
      </c>
      <c r="V207" s="138" t="s">
        <v>169</v>
      </c>
      <c r="W207" s="143"/>
      <c r="X207" s="2"/>
      <c r="Y207" s="112" t="s">
        <v>1</v>
      </c>
    </row>
    <row r="208" spans="1:25">
      <c r="A208" s="118"/>
      <c r="B208" s="101"/>
      <c r="C208" s="90"/>
      <c r="D208" s="91" t="s">
        <v>173</v>
      </c>
      <c r="E208" s="92" t="s">
        <v>173</v>
      </c>
      <c r="F208" s="92" t="s">
        <v>173</v>
      </c>
      <c r="G208" s="92" t="s">
        <v>173</v>
      </c>
      <c r="H208" s="92" t="s">
        <v>173</v>
      </c>
      <c r="I208" s="92" t="s">
        <v>173</v>
      </c>
      <c r="J208" s="92" t="s">
        <v>173</v>
      </c>
      <c r="K208" s="92" t="s">
        <v>172</v>
      </c>
      <c r="L208" s="92" t="s">
        <v>174</v>
      </c>
      <c r="M208" s="92" t="s">
        <v>173</v>
      </c>
      <c r="N208" s="92" t="s">
        <v>173</v>
      </c>
      <c r="O208" s="92" t="s">
        <v>173</v>
      </c>
      <c r="P208" s="92" t="s">
        <v>173</v>
      </c>
      <c r="Q208" s="92" t="s">
        <v>174</v>
      </c>
      <c r="R208" s="92" t="s">
        <v>173</v>
      </c>
      <c r="S208" s="92" t="s">
        <v>173</v>
      </c>
      <c r="T208" s="92" t="s">
        <v>173</v>
      </c>
      <c r="U208" s="92" t="s">
        <v>173</v>
      </c>
      <c r="V208" s="139" t="s">
        <v>174</v>
      </c>
      <c r="W208" s="143"/>
      <c r="X208" s="2"/>
      <c r="Y208" s="112">
        <v>3</v>
      </c>
    </row>
    <row r="209" spans="1:25">
      <c r="A209" s="118"/>
      <c r="B209" s="101"/>
      <c r="C209" s="90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40"/>
      <c r="W209" s="143"/>
      <c r="X209" s="2"/>
      <c r="Y209" s="112">
        <v>3</v>
      </c>
    </row>
    <row r="210" spans="1:25">
      <c r="A210" s="118"/>
      <c r="B210" s="100">
        <v>1</v>
      </c>
      <c r="C210" s="96">
        <v>1</v>
      </c>
      <c r="D210" s="171">
        <v>0.26327899334901306</v>
      </c>
      <c r="E210" s="171">
        <v>0.26399999333079904</v>
      </c>
      <c r="F210" s="172">
        <v>0.2706396822136089</v>
      </c>
      <c r="G210" s="214">
        <v>0.33059999164834153</v>
      </c>
      <c r="H210" s="172">
        <v>0.25799999348237179</v>
      </c>
      <c r="I210" s="171">
        <v>0.27059999316406902</v>
      </c>
      <c r="J210" s="229">
        <v>0.29499999254767317</v>
      </c>
      <c r="K210" s="171">
        <v>0.28349999283818761</v>
      </c>
      <c r="L210" s="171">
        <v>0.26299999335606117</v>
      </c>
      <c r="M210" s="171">
        <v>0.26599999328027479</v>
      </c>
      <c r="N210" s="171">
        <v>0.27599999302765355</v>
      </c>
      <c r="O210" s="171">
        <v>0.26389999333332526</v>
      </c>
      <c r="P210" s="171">
        <v>0.26729999324743403</v>
      </c>
      <c r="Q210" s="171">
        <v>0.27099999315396417</v>
      </c>
      <c r="R210" s="171">
        <v>0.25684799351147375</v>
      </c>
      <c r="S210" s="171">
        <v>0.25999999343184754</v>
      </c>
      <c r="T210" s="171">
        <v>0.27299999310343992</v>
      </c>
      <c r="U210" s="230">
        <v>0.25199999363394454</v>
      </c>
      <c r="V210" s="221">
        <v>0.26399999333079904</v>
      </c>
      <c r="W210" s="222"/>
      <c r="X210" s="174"/>
      <c r="Y210" s="175">
        <v>1E-4</v>
      </c>
    </row>
    <row r="211" spans="1:25">
      <c r="A211" s="118"/>
      <c r="B211" s="101">
        <v>1</v>
      </c>
      <c r="C211" s="90">
        <v>2</v>
      </c>
      <c r="D211" s="177">
        <v>0.260923493408518</v>
      </c>
      <c r="E211" s="177">
        <v>0.25999999343184754</v>
      </c>
      <c r="F211" s="178">
        <v>0.27367088159711439</v>
      </c>
      <c r="G211" s="176">
        <v>0.29289999260072364</v>
      </c>
      <c r="H211" s="178">
        <v>0.26399999333079904</v>
      </c>
      <c r="I211" s="216">
        <v>0.23679999401792884</v>
      </c>
      <c r="J211" s="217">
        <v>0.26899999320448842</v>
      </c>
      <c r="K211" s="177">
        <v>0.28169999288365943</v>
      </c>
      <c r="L211" s="177">
        <v>0.26299999335606117</v>
      </c>
      <c r="M211" s="177">
        <v>0.25099999365920667</v>
      </c>
      <c r="N211" s="177">
        <v>0.27999999292660505</v>
      </c>
      <c r="O211" s="177">
        <v>0.26329999334848253</v>
      </c>
      <c r="P211" s="177">
        <v>0.27089999315649038</v>
      </c>
      <c r="Q211" s="177">
        <v>0.28499999280029442</v>
      </c>
      <c r="R211" s="177">
        <v>0.26404699332961168</v>
      </c>
      <c r="S211" s="177">
        <v>0.25799999348237185</v>
      </c>
      <c r="T211" s="177">
        <v>0.27099999315396417</v>
      </c>
      <c r="U211" s="224">
        <v>0.26599999328027479</v>
      </c>
      <c r="V211" s="225">
        <v>0.26499999330553692</v>
      </c>
      <c r="W211" s="222"/>
      <c r="X211" s="174"/>
      <c r="Y211" s="175" t="e">
        <v>#N/A</v>
      </c>
    </row>
    <row r="212" spans="1:25">
      <c r="A212" s="118"/>
      <c r="B212" s="101">
        <v>1</v>
      </c>
      <c r="C212" s="90">
        <v>3</v>
      </c>
      <c r="D212" s="177">
        <v>0.25642599352213441</v>
      </c>
      <c r="E212" s="177">
        <v>0.25999999343184754</v>
      </c>
      <c r="F212" s="178">
        <v>0.27135545082291912</v>
      </c>
      <c r="G212" s="176">
        <v>0.29189999262598576</v>
      </c>
      <c r="H212" s="178">
        <v>0.26699999325501267</v>
      </c>
      <c r="I212" s="177">
        <v>0.26099999340658542</v>
      </c>
      <c r="J212" s="217">
        <v>0.29499999254767317</v>
      </c>
      <c r="K212" s="178">
        <v>0.28459999281039927</v>
      </c>
      <c r="L212" s="107">
        <v>0.26199999338132329</v>
      </c>
      <c r="M212" s="107">
        <v>0.26099999340658542</v>
      </c>
      <c r="N212" s="107">
        <v>0.27299999310343992</v>
      </c>
      <c r="O212" s="107">
        <v>0.26279999336111359</v>
      </c>
      <c r="P212" s="107">
        <v>0.26799999322975054</v>
      </c>
      <c r="Q212" s="107">
        <v>0.28099999290134292</v>
      </c>
      <c r="R212" s="107">
        <v>0.25659199351794088</v>
      </c>
      <c r="S212" s="107">
        <v>0.25899999345710972</v>
      </c>
      <c r="T212" s="177">
        <v>0.27399999307817779</v>
      </c>
      <c r="U212" s="224">
        <v>0.26299999335606117</v>
      </c>
      <c r="V212" s="225">
        <v>0.26399999333079904</v>
      </c>
      <c r="W212" s="222"/>
      <c r="X212" s="174"/>
      <c r="Y212" s="175">
        <v>16</v>
      </c>
    </row>
    <row r="213" spans="1:25">
      <c r="A213" s="118"/>
      <c r="B213" s="101">
        <v>1</v>
      </c>
      <c r="C213" s="90">
        <v>4</v>
      </c>
      <c r="D213" s="177">
        <v>0.26143599339557116</v>
      </c>
      <c r="E213" s="177">
        <v>0.25999999343184754</v>
      </c>
      <c r="F213" s="178">
        <v>0.26886735260089983</v>
      </c>
      <c r="G213" s="176">
        <v>0.27189999313122826</v>
      </c>
      <c r="H213" s="178">
        <v>0.26399999333079904</v>
      </c>
      <c r="I213" s="177">
        <v>0.27699999300239142</v>
      </c>
      <c r="J213" s="217">
        <v>0.2779999929771293</v>
      </c>
      <c r="K213" s="178">
        <v>0.26119999340153299</v>
      </c>
      <c r="L213" s="107">
        <v>0.26599999328027479</v>
      </c>
      <c r="M213" s="107">
        <v>0.25799999348237179</v>
      </c>
      <c r="N213" s="107">
        <v>0.27599999302765355</v>
      </c>
      <c r="O213" s="107">
        <v>0.26099999340658542</v>
      </c>
      <c r="P213" s="107">
        <v>0.26989999318175251</v>
      </c>
      <c r="Q213" s="107">
        <v>0.27499999305291567</v>
      </c>
      <c r="R213" s="107">
        <v>0.26918499319981493</v>
      </c>
      <c r="S213" s="107">
        <v>0.25899999345710972</v>
      </c>
      <c r="T213" s="177">
        <v>0.27199999312870204</v>
      </c>
      <c r="U213" s="224">
        <v>0.26599999328027479</v>
      </c>
      <c r="V213" s="225">
        <v>0.26399999333079904</v>
      </c>
      <c r="W213" s="222"/>
      <c r="X213" s="174"/>
      <c r="Y213" s="175">
        <v>0.26651060044798164</v>
      </c>
    </row>
    <row r="214" spans="1:25">
      <c r="A214" s="118"/>
      <c r="B214" s="101">
        <v>1</v>
      </c>
      <c r="C214" s="90">
        <v>5</v>
      </c>
      <c r="D214" s="177">
        <v>0.25745699349608914</v>
      </c>
      <c r="E214" s="177">
        <v>0.25999999343184754</v>
      </c>
      <c r="F214" s="177">
        <v>0.26984156751932953</v>
      </c>
      <c r="G214" s="176">
        <v>0.29029999266640516</v>
      </c>
      <c r="H214" s="177">
        <v>0.26599999328027479</v>
      </c>
      <c r="I214" s="177">
        <v>0.26329999334848253</v>
      </c>
      <c r="J214" s="176">
        <v>0.27899999295186717</v>
      </c>
      <c r="K214" s="177">
        <v>0.27139999314385932</v>
      </c>
      <c r="L214" s="177">
        <v>0.26499999330553692</v>
      </c>
      <c r="M214" s="177">
        <v>0.26599999328027479</v>
      </c>
      <c r="N214" s="177">
        <v>0.27499999305291567</v>
      </c>
      <c r="O214" s="177">
        <v>0.25889999345963588</v>
      </c>
      <c r="P214" s="177">
        <v>0.27199999312870204</v>
      </c>
      <c r="Q214" s="177">
        <v>0.27899999295186717</v>
      </c>
      <c r="R214" s="177">
        <v>0.26988599318210621</v>
      </c>
      <c r="S214" s="177">
        <v>0.25999999343184754</v>
      </c>
      <c r="T214" s="177">
        <v>0.26299999335606117</v>
      </c>
      <c r="U214" s="224">
        <v>0.26299999335606117</v>
      </c>
      <c r="V214" s="225">
        <v>0.26699999325501267</v>
      </c>
      <c r="W214" s="222"/>
      <c r="X214" s="174"/>
      <c r="Y214" s="115"/>
    </row>
    <row r="215" spans="1:25">
      <c r="A215" s="118"/>
      <c r="B215" s="101">
        <v>1</v>
      </c>
      <c r="C215" s="90">
        <v>6</v>
      </c>
      <c r="D215" s="177">
        <v>0.26205399337995916</v>
      </c>
      <c r="E215" s="177">
        <v>0.26299999335606117</v>
      </c>
      <c r="F215" s="177">
        <v>0.2689907699305884</v>
      </c>
      <c r="G215" s="176">
        <v>0.30019999241631012</v>
      </c>
      <c r="H215" s="177">
        <v>0.26699999325501267</v>
      </c>
      <c r="I215" s="177">
        <v>0.25839999347226694</v>
      </c>
      <c r="J215" s="176">
        <v>0.27899999295186717</v>
      </c>
      <c r="K215" s="177">
        <v>0.27159999313880689</v>
      </c>
      <c r="L215" s="177">
        <v>0.26199999338132329</v>
      </c>
      <c r="M215" s="177">
        <v>0.25699999350763392</v>
      </c>
      <c r="N215" s="177">
        <v>0.27299999310343992</v>
      </c>
      <c r="O215" s="177">
        <v>0.25999999343184754</v>
      </c>
      <c r="P215" s="177">
        <v>0.27019999317417387</v>
      </c>
      <c r="Q215" s="177">
        <v>0.27399999307817779</v>
      </c>
      <c r="R215" s="177">
        <v>0.27542199304225501</v>
      </c>
      <c r="S215" s="177">
        <v>0.26499999330553692</v>
      </c>
      <c r="T215" s="177">
        <v>0.26799999322975054</v>
      </c>
      <c r="U215" s="224">
        <v>0.26499999330553692</v>
      </c>
      <c r="V215" s="225">
        <v>0.26399999333079904</v>
      </c>
      <c r="W215" s="222"/>
      <c r="X215" s="174"/>
      <c r="Y215" s="115"/>
    </row>
    <row r="216" spans="1:25">
      <c r="A216" s="118"/>
      <c r="B216" s="102" t="s">
        <v>156</v>
      </c>
      <c r="C216" s="94"/>
      <c r="D216" s="179">
        <v>0.26026257675854747</v>
      </c>
      <c r="E216" s="179">
        <v>0.26116666006904171</v>
      </c>
      <c r="F216" s="179">
        <v>0.27056095078074338</v>
      </c>
      <c r="G216" s="179">
        <v>0.29629999251483241</v>
      </c>
      <c r="H216" s="179">
        <v>0.26433332665571169</v>
      </c>
      <c r="I216" s="179">
        <v>0.26118332673528738</v>
      </c>
      <c r="J216" s="179">
        <v>0.28249999286344973</v>
      </c>
      <c r="K216" s="179">
        <v>0.2756666597027409</v>
      </c>
      <c r="L216" s="179">
        <v>0.26349999334343011</v>
      </c>
      <c r="M216" s="179">
        <v>0.25983332676939125</v>
      </c>
      <c r="N216" s="179">
        <v>0.27549999304028461</v>
      </c>
      <c r="O216" s="179">
        <v>0.26164999339016504</v>
      </c>
      <c r="P216" s="179">
        <v>0.26971665985305054</v>
      </c>
      <c r="Q216" s="179">
        <v>0.27749999298976036</v>
      </c>
      <c r="R216" s="179">
        <v>0.26532999329720042</v>
      </c>
      <c r="S216" s="179">
        <v>0.26016666009430384</v>
      </c>
      <c r="T216" s="179">
        <v>0.27016665984168259</v>
      </c>
      <c r="U216" s="179">
        <v>0.26249999336869223</v>
      </c>
      <c r="V216" s="226">
        <v>0.26466665998062427</v>
      </c>
      <c r="W216" s="222"/>
      <c r="X216" s="174"/>
      <c r="Y216" s="115"/>
    </row>
    <row r="217" spans="1:25">
      <c r="A217" s="118"/>
      <c r="B217" s="2" t="s">
        <v>157</v>
      </c>
      <c r="C217" s="114"/>
      <c r="D217" s="107">
        <v>0.26117974340204458</v>
      </c>
      <c r="E217" s="107">
        <v>0.25999999343184754</v>
      </c>
      <c r="F217" s="107">
        <v>0.27024062486646921</v>
      </c>
      <c r="G217" s="107">
        <v>0.2923999926133547</v>
      </c>
      <c r="H217" s="107">
        <v>0.26499999330553692</v>
      </c>
      <c r="I217" s="107">
        <v>0.26214999337753397</v>
      </c>
      <c r="J217" s="107">
        <v>0.27899999295186717</v>
      </c>
      <c r="K217" s="107">
        <v>0.27664999301123316</v>
      </c>
      <c r="L217" s="107">
        <v>0.26299999335606117</v>
      </c>
      <c r="M217" s="107">
        <v>0.2594999934444786</v>
      </c>
      <c r="N217" s="107">
        <v>0.27549999304028461</v>
      </c>
      <c r="O217" s="107">
        <v>0.26189999338384951</v>
      </c>
      <c r="P217" s="107">
        <v>0.27004999317796319</v>
      </c>
      <c r="Q217" s="107">
        <v>0.27699999300239142</v>
      </c>
      <c r="R217" s="107">
        <v>0.2666159932647133</v>
      </c>
      <c r="S217" s="107">
        <v>0.2594999934444786</v>
      </c>
      <c r="T217" s="107">
        <v>0.27149999314133311</v>
      </c>
      <c r="U217" s="107">
        <v>0.26399999333079904</v>
      </c>
      <c r="V217" s="141">
        <v>0.26399999333079904</v>
      </c>
      <c r="W217" s="222"/>
      <c r="X217" s="174"/>
      <c r="Y217" s="115"/>
    </row>
    <row r="218" spans="1:25">
      <c r="A218" s="118"/>
      <c r="B218" s="2" t="s">
        <v>158</v>
      </c>
      <c r="C218" s="114"/>
      <c r="D218" s="107">
        <v>2.7096984464501004E-3</v>
      </c>
      <c r="E218" s="107">
        <v>1.8348478129175624E-3</v>
      </c>
      <c r="F218" s="107">
        <v>1.7977960736366948E-3</v>
      </c>
      <c r="G218" s="107">
        <v>1.9256063493502784E-2</v>
      </c>
      <c r="H218" s="107">
        <v>3.3862466075762917E-3</v>
      </c>
      <c r="I218" s="107">
        <v>1.3752441859940085E-2</v>
      </c>
      <c r="J218" s="107">
        <v>1.0387492216528181E-2</v>
      </c>
      <c r="K218" s="107">
        <v>9.1825193932019208E-3</v>
      </c>
      <c r="L218" s="107">
        <v>1.6431676310055916E-3</v>
      </c>
      <c r="M218" s="107">
        <v>5.7763885759911354E-3</v>
      </c>
      <c r="N218" s="107">
        <v>2.5884357557195686E-3</v>
      </c>
      <c r="O218" s="107">
        <v>1.9907284595776491E-3</v>
      </c>
      <c r="P218" s="107">
        <v>1.7702165145372787E-3</v>
      </c>
      <c r="Q218" s="107">
        <v>5.1283524324301508E-3</v>
      </c>
      <c r="R218" s="107">
        <v>7.5816840804512706E-3</v>
      </c>
      <c r="S218" s="107">
        <v>2.4832773415590058E-3</v>
      </c>
      <c r="T218" s="107">
        <v>4.0702169266082456E-3</v>
      </c>
      <c r="U218" s="107">
        <v>5.3197742969193496E-3</v>
      </c>
      <c r="V218" s="141">
        <v>1.2110601110450442E-3</v>
      </c>
      <c r="W218" s="222"/>
      <c r="X218" s="174"/>
      <c r="Y218" s="115"/>
    </row>
    <row r="219" spans="1:25">
      <c r="A219" s="118"/>
      <c r="B219" s="2" t="s">
        <v>93</v>
      </c>
      <c r="C219" s="114"/>
      <c r="D219" s="95">
        <v>1.0411402515867503E-2</v>
      </c>
      <c r="E219" s="95">
        <v>7.0255821031386789E-3</v>
      </c>
      <c r="F219" s="95">
        <v>6.6446989798375931E-3</v>
      </c>
      <c r="G219" s="95">
        <v>6.4988403577292866E-2</v>
      </c>
      <c r="H219" s="95">
        <v>1.2810517124035605E-2</v>
      </c>
      <c r="I219" s="95">
        <v>5.2654363629721125E-2</v>
      </c>
      <c r="J219" s="95">
        <v>3.6769884881197569E-2</v>
      </c>
      <c r="K219" s="95">
        <v>3.3310228386355063E-2</v>
      </c>
      <c r="L219" s="95">
        <v>6.2359304459791215E-3</v>
      </c>
      <c r="M219" s="95">
        <v>2.2231130424303993E-2</v>
      </c>
      <c r="N219" s="95">
        <v>9.3954113288891375E-3</v>
      </c>
      <c r="O219" s="95">
        <v>7.6083642647341151E-3</v>
      </c>
      <c r="P219" s="95">
        <v>6.5632449827227731E-3</v>
      </c>
      <c r="Q219" s="95">
        <v>1.8480549772912552E-2</v>
      </c>
      <c r="R219" s="95">
        <v>2.8574545931408908E-2</v>
      </c>
      <c r="S219" s="95">
        <v>9.5449483829283914E-3</v>
      </c>
      <c r="T219" s="95">
        <v>1.5065578147182887E-2</v>
      </c>
      <c r="U219" s="95">
        <v>2.0265807357364402E-2</v>
      </c>
      <c r="V219" s="142">
        <v>4.5757939860415495E-3</v>
      </c>
      <c r="W219" s="143"/>
      <c r="X219" s="2"/>
      <c r="Y219" s="116"/>
    </row>
    <row r="220" spans="1:25">
      <c r="A220" s="118"/>
      <c r="B220" s="103" t="s">
        <v>159</v>
      </c>
      <c r="C220" s="114"/>
      <c r="D220" s="95">
        <v>-2.344380928537837E-2</v>
      </c>
      <c r="E220" s="95">
        <v>-2.0051511534465161E-2</v>
      </c>
      <c r="F220" s="95">
        <v>1.5197708181038383E-2</v>
      </c>
      <c r="G220" s="95">
        <v>0.11177563675432545</v>
      </c>
      <c r="H220" s="95">
        <v>-8.1695579410729913E-3</v>
      </c>
      <c r="I220" s="95">
        <v>-1.9988974936605008E-2</v>
      </c>
      <c r="J220" s="95">
        <v>5.9995333726280631E-2</v>
      </c>
      <c r="K220" s="95">
        <v>3.4355328603697943E-2</v>
      </c>
      <c r="L220" s="95">
        <v>-1.1296387834070942E-2</v>
      </c>
      <c r="M220" s="95">
        <v>-2.5054439363261571E-2</v>
      </c>
      <c r="N220" s="95">
        <v>3.372996262509842E-2</v>
      </c>
      <c r="O220" s="95">
        <v>-1.8237950196526298E-2</v>
      </c>
      <c r="P220" s="95">
        <v>1.2029763167693108E-2</v>
      </c>
      <c r="Q220" s="95">
        <v>4.1234354368293369E-2</v>
      </c>
      <c r="R220" s="95">
        <v>-4.4298693890476581E-3</v>
      </c>
      <c r="S220" s="95">
        <v>-2.3803707406062524E-2</v>
      </c>
      <c r="T220" s="95">
        <v>1.3718251309911889E-2</v>
      </c>
      <c r="U220" s="95">
        <v>-1.5048583705668417E-2</v>
      </c>
      <c r="V220" s="142">
        <v>-6.9188259838740551E-3</v>
      </c>
      <c r="W220" s="143"/>
      <c r="X220" s="2"/>
      <c r="Y220" s="116"/>
    </row>
    <row r="221" spans="1:25">
      <c r="B221" s="124"/>
      <c r="C221" s="102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</row>
    <row r="222" spans="1:25">
      <c r="B222" s="128" t="s">
        <v>286</v>
      </c>
      <c r="Y222" s="112" t="s">
        <v>171</v>
      </c>
    </row>
    <row r="223" spans="1:25">
      <c r="A223" s="108" t="s">
        <v>51</v>
      </c>
      <c r="B223" s="100" t="s">
        <v>120</v>
      </c>
      <c r="C223" s="97" t="s">
        <v>121</v>
      </c>
      <c r="D223" s="98" t="s">
        <v>142</v>
      </c>
      <c r="E223" s="13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2">
        <v>1</v>
      </c>
    </row>
    <row r="224" spans="1:25">
      <c r="A224" s="118"/>
      <c r="B224" s="101" t="s">
        <v>143</v>
      </c>
      <c r="C224" s="90" t="s">
        <v>143</v>
      </c>
      <c r="D224" s="134" t="s">
        <v>145</v>
      </c>
      <c r="E224" s="13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2" t="s">
        <v>1</v>
      </c>
    </row>
    <row r="225" spans="1:25">
      <c r="A225" s="118"/>
      <c r="B225" s="101"/>
      <c r="C225" s="90"/>
      <c r="D225" s="91" t="s">
        <v>172</v>
      </c>
      <c r="E225" s="13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2">
        <v>2</v>
      </c>
    </row>
    <row r="226" spans="1:25">
      <c r="A226" s="118"/>
      <c r="B226" s="101"/>
      <c r="C226" s="90"/>
      <c r="D226" s="109"/>
      <c r="E226" s="13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2">
        <v>2</v>
      </c>
    </row>
    <row r="227" spans="1:25">
      <c r="A227" s="118"/>
      <c r="B227" s="100">
        <v>1</v>
      </c>
      <c r="C227" s="96">
        <v>1</v>
      </c>
      <c r="D227" s="104">
        <v>4.2</v>
      </c>
      <c r="E227" s="13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2">
        <v>1</v>
      </c>
    </row>
    <row r="228" spans="1:25">
      <c r="A228" s="118"/>
      <c r="B228" s="101">
        <v>1</v>
      </c>
      <c r="C228" s="90">
        <v>2</v>
      </c>
      <c r="D228" s="92">
        <v>4.2</v>
      </c>
      <c r="E228" s="13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2">
        <v>15</v>
      </c>
    </row>
    <row r="229" spans="1:25">
      <c r="A229" s="118"/>
      <c r="B229" s="101">
        <v>1</v>
      </c>
      <c r="C229" s="90">
        <v>3</v>
      </c>
      <c r="D229" s="92">
        <v>4.2</v>
      </c>
      <c r="E229" s="13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2">
        <v>16</v>
      </c>
    </row>
    <row r="230" spans="1:25">
      <c r="A230" s="118"/>
      <c r="B230" s="101">
        <v>1</v>
      </c>
      <c r="C230" s="90">
        <v>4</v>
      </c>
      <c r="D230" s="92">
        <v>3.9</v>
      </c>
      <c r="E230" s="13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2">
        <v>4.0999999999999996</v>
      </c>
    </row>
    <row r="231" spans="1:25">
      <c r="A231" s="118"/>
      <c r="B231" s="101">
        <v>1</v>
      </c>
      <c r="C231" s="90">
        <v>5</v>
      </c>
      <c r="D231" s="92">
        <v>4</v>
      </c>
      <c r="E231" s="13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13"/>
    </row>
    <row r="232" spans="1:25">
      <c r="A232" s="118"/>
      <c r="B232" s="101">
        <v>1</v>
      </c>
      <c r="C232" s="90">
        <v>6</v>
      </c>
      <c r="D232" s="92">
        <v>4.0999999999999996</v>
      </c>
      <c r="E232" s="13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3"/>
    </row>
    <row r="233" spans="1:25">
      <c r="A233" s="118"/>
      <c r="B233" s="102" t="s">
        <v>156</v>
      </c>
      <c r="C233" s="94"/>
      <c r="D233" s="106">
        <v>4.1000000000000005</v>
      </c>
      <c r="E233" s="13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3"/>
    </row>
    <row r="234" spans="1:25">
      <c r="A234" s="118"/>
      <c r="B234" s="2" t="s">
        <v>157</v>
      </c>
      <c r="C234" s="114"/>
      <c r="D234" s="93">
        <v>4.1500000000000004</v>
      </c>
      <c r="E234" s="13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13"/>
    </row>
    <row r="235" spans="1:25">
      <c r="A235" s="118"/>
      <c r="B235" s="2" t="s">
        <v>158</v>
      </c>
      <c r="C235" s="114"/>
      <c r="D235" s="93">
        <v>0.12649110640673528</v>
      </c>
      <c r="E235" s="180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13"/>
    </row>
    <row r="236" spans="1:25">
      <c r="A236" s="118"/>
      <c r="B236" s="2" t="s">
        <v>93</v>
      </c>
      <c r="C236" s="114"/>
      <c r="D236" s="95">
        <v>3.0851489367496404E-2</v>
      </c>
      <c r="E236" s="13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6"/>
    </row>
    <row r="237" spans="1:25">
      <c r="A237" s="118"/>
      <c r="B237" s="103" t="s">
        <v>159</v>
      </c>
      <c r="C237" s="114"/>
      <c r="D237" s="95">
        <v>2.2204460492503131E-16</v>
      </c>
      <c r="E237" s="13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6"/>
    </row>
    <row r="238" spans="1:25">
      <c r="B238" s="124"/>
      <c r="C238" s="102"/>
      <c r="D238" s="111"/>
    </row>
    <row r="239" spans="1:25">
      <c r="B239" s="128" t="s">
        <v>287</v>
      </c>
      <c r="Y239" s="112" t="s">
        <v>171</v>
      </c>
    </row>
    <row r="240" spans="1:25">
      <c r="A240" s="108" t="s">
        <v>42</v>
      </c>
      <c r="B240" s="100" t="s">
        <v>120</v>
      </c>
      <c r="C240" s="97" t="s">
        <v>121</v>
      </c>
      <c r="D240" s="98" t="s">
        <v>142</v>
      </c>
      <c r="E240" s="13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12">
        <v>1</v>
      </c>
    </row>
    <row r="241" spans="1:25">
      <c r="A241" s="118"/>
      <c r="B241" s="101" t="s">
        <v>143</v>
      </c>
      <c r="C241" s="90" t="s">
        <v>143</v>
      </c>
      <c r="D241" s="134" t="s">
        <v>145</v>
      </c>
      <c r="E241" s="13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12" t="s">
        <v>3</v>
      </c>
    </row>
    <row r="242" spans="1:25">
      <c r="A242" s="118"/>
      <c r="B242" s="101"/>
      <c r="C242" s="90"/>
      <c r="D242" s="91" t="s">
        <v>172</v>
      </c>
      <c r="E242" s="13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12">
        <v>1</v>
      </c>
    </row>
    <row r="243" spans="1:25">
      <c r="A243" s="118"/>
      <c r="B243" s="101"/>
      <c r="C243" s="90"/>
      <c r="D243" s="109"/>
      <c r="E243" s="13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12">
        <v>1</v>
      </c>
    </row>
    <row r="244" spans="1:25">
      <c r="A244" s="118"/>
      <c r="B244" s="100">
        <v>1</v>
      </c>
      <c r="C244" s="96">
        <v>1</v>
      </c>
      <c r="D244" s="182">
        <v>13.7</v>
      </c>
      <c r="E244" s="183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5">
        <v>1</v>
      </c>
    </row>
    <row r="245" spans="1:25">
      <c r="A245" s="118"/>
      <c r="B245" s="101">
        <v>1</v>
      </c>
      <c r="C245" s="90">
        <v>2</v>
      </c>
      <c r="D245" s="186">
        <v>13.7</v>
      </c>
      <c r="E245" s="183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5">
        <v>16</v>
      </c>
    </row>
    <row r="246" spans="1:25">
      <c r="A246" s="118"/>
      <c r="B246" s="101">
        <v>1</v>
      </c>
      <c r="C246" s="90">
        <v>3</v>
      </c>
      <c r="D246" s="186">
        <v>13.7</v>
      </c>
      <c r="E246" s="183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5">
        <v>16</v>
      </c>
    </row>
    <row r="247" spans="1:25">
      <c r="A247" s="118"/>
      <c r="B247" s="101">
        <v>1</v>
      </c>
      <c r="C247" s="90">
        <v>4</v>
      </c>
      <c r="D247" s="186">
        <v>12.9</v>
      </c>
      <c r="E247" s="183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5">
        <v>13.35</v>
      </c>
    </row>
    <row r="248" spans="1:25">
      <c r="A248" s="118"/>
      <c r="B248" s="101">
        <v>1</v>
      </c>
      <c r="C248" s="90">
        <v>5</v>
      </c>
      <c r="D248" s="186">
        <v>13.1</v>
      </c>
      <c r="E248" s="183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7"/>
    </row>
    <row r="249" spans="1:25">
      <c r="A249" s="118"/>
      <c r="B249" s="101">
        <v>1</v>
      </c>
      <c r="C249" s="90">
        <v>6</v>
      </c>
      <c r="D249" s="186">
        <v>13</v>
      </c>
      <c r="E249" s="183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7"/>
    </row>
    <row r="250" spans="1:25">
      <c r="A250" s="118"/>
      <c r="B250" s="102" t="s">
        <v>156</v>
      </c>
      <c r="C250" s="94"/>
      <c r="D250" s="188">
        <v>13.35</v>
      </c>
      <c r="E250" s="183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7"/>
    </row>
    <row r="251" spans="1:25">
      <c r="A251" s="118"/>
      <c r="B251" s="2" t="s">
        <v>157</v>
      </c>
      <c r="C251" s="114"/>
      <c r="D251" s="189">
        <v>13.399999999999999</v>
      </c>
      <c r="E251" s="183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7"/>
    </row>
    <row r="252" spans="1:25">
      <c r="A252" s="118"/>
      <c r="B252" s="2" t="s">
        <v>158</v>
      </c>
      <c r="C252" s="114"/>
      <c r="D252" s="189">
        <v>0.38858718455450852</v>
      </c>
      <c r="E252" s="183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7"/>
    </row>
    <row r="253" spans="1:25">
      <c r="A253" s="118"/>
      <c r="B253" s="2" t="s">
        <v>93</v>
      </c>
      <c r="C253" s="114"/>
      <c r="D253" s="95">
        <v>2.9107654273745957E-2</v>
      </c>
      <c r="E253" s="13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6"/>
    </row>
    <row r="254" spans="1:25">
      <c r="A254" s="118"/>
      <c r="B254" s="103" t="s">
        <v>159</v>
      </c>
      <c r="C254" s="114"/>
      <c r="D254" s="95">
        <v>0</v>
      </c>
      <c r="E254" s="13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6"/>
    </row>
    <row r="255" spans="1:25">
      <c r="B255" s="124"/>
      <c r="C255" s="102"/>
      <c r="D255" s="111"/>
    </row>
    <row r="256" spans="1:25">
      <c r="B256" s="128" t="s">
        <v>288</v>
      </c>
      <c r="Y256" s="112" t="s">
        <v>171</v>
      </c>
    </row>
    <row r="257" spans="1:25">
      <c r="A257" s="108" t="s">
        <v>8</v>
      </c>
      <c r="B257" s="100" t="s">
        <v>120</v>
      </c>
      <c r="C257" s="97" t="s">
        <v>121</v>
      </c>
      <c r="D257" s="98" t="s">
        <v>142</v>
      </c>
      <c r="E257" s="13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12">
        <v>1</v>
      </c>
    </row>
    <row r="258" spans="1:25">
      <c r="A258" s="118"/>
      <c r="B258" s="101" t="s">
        <v>143</v>
      </c>
      <c r="C258" s="90" t="s">
        <v>143</v>
      </c>
      <c r="D258" s="134" t="s">
        <v>145</v>
      </c>
      <c r="E258" s="13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2" t="s">
        <v>3</v>
      </c>
    </row>
    <row r="259" spans="1:25">
      <c r="A259" s="118"/>
      <c r="B259" s="101"/>
      <c r="C259" s="90"/>
      <c r="D259" s="91" t="s">
        <v>172</v>
      </c>
      <c r="E259" s="13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2">
        <v>2</v>
      </c>
    </row>
    <row r="260" spans="1:25">
      <c r="A260" s="118"/>
      <c r="B260" s="101"/>
      <c r="C260" s="90"/>
      <c r="D260" s="109"/>
      <c r="E260" s="13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12">
        <v>2</v>
      </c>
    </row>
    <row r="261" spans="1:25">
      <c r="A261" s="118"/>
      <c r="B261" s="100">
        <v>1</v>
      </c>
      <c r="C261" s="96">
        <v>1</v>
      </c>
      <c r="D261" s="104">
        <v>0.6</v>
      </c>
      <c r="E261" s="13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12">
        <v>1</v>
      </c>
    </row>
    <row r="262" spans="1:25">
      <c r="A262" s="118"/>
      <c r="B262" s="101">
        <v>1</v>
      </c>
      <c r="C262" s="90">
        <v>2</v>
      </c>
      <c r="D262" s="92">
        <v>0.6</v>
      </c>
      <c r="E262" s="13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2">
        <v>18</v>
      </c>
    </row>
    <row r="263" spans="1:25">
      <c r="A263" s="118"/>
      <c r="B263" s="101">
        <v>1</v>
      </c>
      <c r="C263" s="90">
        <v>3</v>
      </c>
      <c r="D263" s="92">
        <v>0.6</v>
      </c>
      <c r="E263" s="13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2">
        <v>16</v>
      </c>
    </row>
    <row r="264" spans="1:25">
      <c r="A264" s="118"/>
      <c r="B264" s="101">
        <v>1</v>
      </c>
      <c r="C264" s="90">
        <v>4</v>
      </c>
      <c r="D264" s="92">
        <v>0.6</v>
      </c>
      <c r="E264" s="13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2">
        <v>0.68333333333333302</v>
      </c>
    </row>
    <row r="265" spans="1:25">
      <c r="A265" s="118"/>
      <c r="B265" s="101">
        <v>1</v>
      </c>
      <c r="C265" s="90">
        <v>5</v>
      </c>
      <c r="D265" s="92">
        <v>0.6</v>
      </c>
      <c r="E265" s="13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3"/>
    </row>
    <row r="266" spans="1:25">
      <c r="A266" s="118"/>
      <c r="B266" s="101">
        <v>1</v>
      </c>
      <c r="C266" s="90">
        <v>6</v>
      </c>
      <c r="D266" s="92">
        <v>1.1000000000000001</v>
      </c>
      <c r="E266" s="13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13"/>
    </row>
    <row r="267" spans="1:25">
      <c r="A267" s="118"/>
      <c r="B267" s="102" t="s">
        <v>156</v>
      </c>
      <c r="C267" s="94"/>
      <c r="D267" s="106">
        <v>0.68333333333333324</v>
      </c>
      <c r="E267" s="13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13"/>
    </row>
    <row r="268" spans="1:25">
      <c r="A268" s="118"/>
      <c r="B268" s="2" t="s">
        <v>157</v>
      </c>
      <c r="C268" s="114"/>
      <c r="D268" s="93">
        <v>0.6</v>
      </c>
      <c r="E268" s="13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13"/>
    </row>
    <row r="269" spans="1:25">
      <c r="A269" s="118"/>
      <c r="B269" s="2" t="s">
        <v>158</v>
      </c>
      <c r="C269" s="114"/>
      <c r="D269" s="93">
        <v>0.20412414523193159</v>
      </c>
      <c r="E269" s="180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13"/>
    </row>
    <row r="270" spans="1:25">
      <c r="A270" s="118"/>
      <c r="B270" s="2" t="s">
        <v>93</v>
      </c>
      <c r="C270" s="114"/>
      <c r="D270" s="95">
        <v>0.29871826131502188</v>
      </c>
      <c r="E270" s="13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16"/>
    </row>
    <row r="271" spans="1:25">
      <c r="A271" s="118"/>
      <c r="B271" s="103" t="s">
        <v>159</v>
      </c>
      <c r="C271" s="114"/>
      <c r="D271" s="95">
        <v>2.2204460492503131E-16</v>
      </c>
      <c r="E271" s="13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16"/>
    </row>
    <row r="272" spans="1:25">
      <c r="B272" s="124"/>
      <c r="C272" s="102"/>
      <c r="D272" s="111"/>
    </row>
    <row r="273" spans="1:25">
      <c r="B273" s="128" t="s">
        <v>234</v>
      </c>
      <c r="Y273" s="112" t="s">
        <v>171</v>
      </c>
    </row>
    <row r="274" spans="1:25">
      <c r="A274" s="108" t="s">
        <v>52</v>
      </c>
      <c r="B274" s="100" t="s">
        <v>120</v>
      </c>
      <c r="C274" s="97" t="s">
        <v>121</v>
      </c>
      <c r="D274" s="98" t="s">
        <v>142</v>
      </c>
      <c r="E274" s="13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12">
        <v>1</v>
      </c>
    </row>
    <row r="275" spans="1:25">
      <c r="A275" s="118"/>
      <c r="B275" s="101" t="s">
        <v>143</v>
      </c>
      <c r="C275" s="90" t="s">
        <v>143</v>
      </c>
      <c r="D275" s="134" t="s">
        <v>145</v>
      </c>
      <c r="E275" s="13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2" t="s">
        <v>3</v>
      </c>
    </row>
    <row r="276" spans="1:25">
      <c r="A276" s="118"/>
      <c r="B276" s="101"/>
      <c r="C276" s="90"/>
      <c r="D276" s="91" t="s">
        <v>172</v>
      </c>
      <c r="E276" s="13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2">
        <v>2</v>
      </c>
    </row>
    <row r="277" spans="1:25">
      <c r="A277" s="118"/>
      <c r="B277" s="101"/>
      <c r="C277" s="90"/>
      <c r="D277" s="109"/>
      <c r="E277" s="13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2">
        <v>2</v>
      </c>
    </row>
    <row r="278" spans="1:25">
      <c r="A278" s="118"/>
      <c r="B278" s="100">
        <v>1</v>
      </c>
      <c r="C278" s="96">
        <v>1</v>
      </c>
      <c r="D278" s="133" t="s">
        <v>115</v>
      </c>
      <c r="E278" s="13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2">
        <v>1</v>
      </c>
    </row>
    <row r="279" spans="1:25">
      <c r="A279" s="118"/>
      <c r="B279" s="101">
        <v>1</v>
      </c>
      <c r="C279" s="90">
        <v>2</v>
      </c>
      <c r="D279" s="132" t="s">
        <v>115</v>
      </c>
      <c r="E279" s="13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12">
        <v>19</v>
      </c>
    </row>
    <row r="280" spans="1:25">
      <c r="A280" s="118"/>
      <c r="B280" s="101">
        <v>1</v>
      </c>
      <c r="C280" s="90">
        <v>3</v>
      </c>
      <c r="D280" s="132" t="s">
        <v>115</v>
      </c>
      <c r="E280" s="13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12">
        <v>16</v>
      </c>
    </row>
    <row r="281" spans="1:25">
      <c r="A281" s="118"/>
      <c r="B281" s="101">
        <v>1</v>
      </c>
      <c r="C281" s="90">
        <v>4</v>
      </c>
      <c r="D281" s="132" t="s">
        <v>115</v>
      </c>
      <c r="E281" s="13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12" t="s">
        <v>115</v>
      </c>
    </row>
    <row r="282" spans="1:25">
      <c r="A282" s="118"/>
      <c r="B282" s="101">
        <v>1</v>
      </c>
      <c r="C282" s="90">
        <v>5</v>
      </c>
      <c r="D282" s="132" t="s">
        <v>115</v>
      </c>
      <c r="E282" s="13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13"/>
    </row>
    <row r="283" spans="1:25">
      <c r="A283" s="118"/>
      <c r="B283" s="101">
        <v>1</v>
      </c>
      <c r="C283" s="90">
        <v>6</v>
      </c>
      <c r="D283" s="132" t="s">
        <v>115</v>
      </c>
      <c r="E283" s="13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13"/>
    </row>
    <row r="284" spans="1:25">
      <c r="A284" s="118"/>
      <c r="B284" s="102" t="s">
        <v>156</v>
      </c>
      <c r="C284" s="94"/>
      <c r="D284" s="106" t="s">
        <v>334</v>
      </c>
      <c r="E284" s="13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13"/>
    </row>
    <row r="285" spans="1:25">
      <c r="A285" s="118"/>
      <c r="B285" s="2" t="s">
        <v>157</v>
      </c>
      <c r="C285" s="114"/>
      <c r="D285" s="93" t="s">
        <v>334</v>
      </c>
      <c r="E285" s="13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13"/>
    </row>
    <row r="286" spans="1:25">
      <c r="A286" s="118"/>
      <c r="B286" s="2" t="s">
        <v>158</v>
      </c>
      <c r="C286" s="114"/>
      <c r="D286" s="93" t="s">
        <v>334</v>
      </c>
      <c r="E286" s="180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13"/>
    </row>
    <row r="287" spans="1:25">
      <c r="A287" s="118"/>
      <c r="B287" s="2" t="s">
        <v>93</v>
      </c>
      <c r="C287" s="114"/>
      <c r="D287" s="95" t="s">
        <v>334</v>
      </c>
      <c r="E287" s="13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16"/>
    </row>
    <row r="288" spans="1:25">
      <c r="A288" s="118"/>
      <c r="B288" s="103" t="s">
        <v>159</v>
      </c>
      <c r="C288" s="114"/>
      <c r="D288" s="95" t="s">
        <v>334</v>
      </c>
      <c r="E288" s="13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6"/>
    </row>
    <row r="289" spans="1:25">
      <c r="B289" s="124"/>
      <c r="C289" s="102"/>
      <c r="D289" s="111"/>
    </row>
    <row r="290" spans="1:25">
      <c r="B290" s="128" t="s">
        <v>289</v>
      </c>
      <c r="Y290" s="112" t="s">
        <v>171</v>
      </c>
    </row>
    <row r="291" spans="1:25">
      <c r="A291" s="108" t="s">
        <v>53</v>
      </c>
      <c r="B291" s="100" t="s">
        <v>120</v>
      </c>
      <c r="C291" s="97" t="s">
        <v>121</v>
      </c>
      <c r="D291" s="98" t="s">
        <v>142</v>
      </c>
      <c r="E291" s="13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2">
        <v>1</v>
      </c>
    </row>
    <row r="292" spans="1:25">
      <c r="A292" s="118"/>
      <c r="B292" s="101" t="s">
        <v>143</v>
      </c>
      <c r="C292" s="90" t="s">
        <v>143</v>
      </c>
      <c r="D292" s="134" t="s">
        <v>145</v>
      </c>
      <c r="E292" s="13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12" t="s">
        <v>1</v>
      </c>
    </row>
    <row r="293" spans="1:25">
      <c r="A293" s="118"/>
      <c r="B293" s="101"/>
      <c r="C293" s="90"/>
      <c r="D293" s="91" t="s">
        <v>172</v>
      </c>
      <c r="E293" s="13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12">
        <v>2</v>
      </c>
    </row>
    <row r="294" spans="1:25">
      <c r="A294" s="118"/>
      <c r="B294" s="101"/>
      <c r="C294" s="90"/>
      <c r="D294" s="109"/>
      <c r="E294" s="13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12">
        <v>2</v>
      </c>
    </row>
    <row r="295" spans="1:25">
      <c r="A295" s="118"/>
      <c r="B295" s="100">
        <v>1</v>
      </c>
      <c r="C295" s="96">
        <v>1</v>
      </c>
      <c r="D295" s="104">
        <v>1.2</v>
      </c>
      <c r="E295" s="13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12">
        <v>1</v>
      </c>
    </row>
    <row r="296" spans="1:25">
      <c r="A296" s="118"/>
      <c r="B296" s="101">
        <v>1</v>
      </c>
      <c r="C296" s="90">
        <v>2</v>
      </c>
      <c r="D296" s="92">
        <v>1.2</v>
      </c>
      <c r="E296" s="13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2">
        <v>3</v>
      </c>
    </row>
    <row r="297" spans="1:25">
      <c r="A297" s="118"/>
      <c r="B297" s="101">
        <v>1</v>
      </c>
      <c r="C297" s="90">
        <v>3</v>
      </c>
      <c r="D297" s="92">
        <v>1.2</v>
      </c>
      <c r="E297" s="13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12">
        <v>16</v>
      </c>
    </row>
    <row r="298" spans="1:25">
      <c r="A298" s="118"/>
      <c r="B298" s="101">
        <v>1</v>
      </c>
      <c r="C298" s="90">
        <v>4</v>
      </c>
      <c r="D298" s="92">
        <v>1.1000000000000001</v>
      </c>
      <c r="E298" s="13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12">
        <v>1.1499999999999999</v>
      </c>
    </row>
    <row r="299" spans="1:25">
      <c r="A299" s="118"/>
      <c r="B299" s="101">
        <v>1</v>
      </c>
      <c r="C299" s="90">
        <v>5</v>
      </c>
      <c r="D299" s="92">
        <v>1.1000000000000001</v>
      </c>
      <c r="E299" s="13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13"/>
    </row>
    <row r="300" spans="1:25">
      <c r="A300" s="118"/>
      <c r="B300" s="101">
        <v>1</v>
      </c>
      <c r="C300" s="90">
        <v>6</v>
      </c>
      <c r="D300" s="92">
        <v>1.1000000000000001</v>
      </c>
      <c r="E300" s="13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113"/>
    </row>
    <row r="301" spans="1:25">
      <c r="A301" s="118"/>
      <c r="B301" s="102" t="s">
        <v>156</v>
      </c>
      <c r="C301" s="94"/>
      <c r="D301" s="106">
        <v>1.1499999999999997</v>
      </c>
      <c r="E301" s="13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3"/>
    </row>
    <row r="302" spans="1:25">
      <c r="A302" s="118"/>
      <c r="B302" s="2" t="s">
        <v>157</v>
      </c>
      <c r="C302" s="114"/>
      <c r="D302" s="93">
        <v>1.1499999999999999</v>
      </c>
      <c r="E302" s="13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3"/>
    </row>
    <row r="303" spans="1:25">
      <c r="A303" s="118"/>
      <c r="B303" s="2" t="s">
        <v>158</v>
      </c>
      <c r="C303" s="114"/>
      <c r="D303" s="93">
        <v>5.4772255750516544E-2</v>
      </c>
      <c r="E303" s="180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13"/>
    </row>
    <row r="304" spans="1:25">
      <c r="A304" s="118"/>
      <c r="B304" s="2" t="s">
        <v>93</v>
      </c>
      <c r="C304" s="114"/>
      <c r="D304" s="95">
        <v>4.762804847871005E-2</v>
      </c>
      <c r="E304" s="13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16"/>
    </row>
    <row r="305" spans="1:25">
      <c r="A305" s="118"/>
      <c r="B305" s="103" t="s">
        <v>159</v>
      </c>
      <c r="C305" s="114"/>
      <c r="D305" s="95">
        <v>-2.2204460492503131E-16</v>
      </c>
      <c r="E305" s="13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6"/>
    </row>
    <row r="306" spans="1:25">
      <c r="B306" s="124"/>
      <c r="C306" s="102"/>
      <c r="D306" s="111"/>
    </row>
    <row r="307" spans="1:25">
      <c r="B307" s="128" t="s">
        <v>290</v>
      </c>
      <c r="Y307" s="112" t="s">
        <v>171</v>
      </c>
    </row>
    <row r="308" spans="1:25">
      <c r="A308" s="108" t="s">
        <v>17</v>
      </c>
      <c r="B308" s="100" t="s">
        <v>120</v>
      </c>
      <c r="C308" s="97" t="s">
        <v>121</v>
      </c>
      <c r="D308" s="98" t="s">
        <v>142</v>
      </c>
      <c r="E308" s="13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2">
        <v>1</v>
      </c>
    </row>
    <row r="309" spans="1:25">
      <c r="A309" s="118"/>
      <c r="B309" s="101" t="s">
        <v>143</v>
      </c>
      <c r="C309" s="90" t="s">
        <v>143</v>
      </c>
      <c r="D309" s="134" t="s">
        <v>145</v>
      </c>
      <c r="E309" s="13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12" t="s">
        <v>3</v>
      </c>
    </row>
    <row r="310" spans="1:25">
      <c r="A310" s="118"/>
      <c r="B310" s="101"/>
      <c r="C310" s="90"/>
      <c r="D310" s="91" t="s">
        <v>172</v>
      </c>
      <c r="E310" s="13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2">
        <v>1</v>
      </c>
    </row>
    <row r="311" spans="1:25">
      <c r="A311" s="118"/>
      <c r="B311" s="101"/>
      <c r="C311" s="90"/>
      <c r="D311" s="109"/>
      <c r="E311" s="13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2">
        <v>1</v>
      </c>
    </row>
    <row r="312" spans="1:25">
      <c r="A312" s="118"/>
      <c r="B312" s="100">
        <v>1</v>
      </c>
      <c r="C312" s="96">
        <v>1</v>
      </c>
      <c r="D312" s="182">
        <v>31</v>
      </c>
      <c r="E312" s="183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5">
        <v>1</v>
      </c>
    </row>
    <row r="313" spans="1:25">
      <c r="A313" s="118"/>
      <c r="B313" s="101">
        <v>1</v>
      </c>
      <c r="C313" s="90">
        <v>2</v>
      </c>
      <c r="D313" s="186">
        <v>30</v>
      </c>
      <c r="E313" s="183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5">
        <v>4</v>
      </c>
    </row>
    <row r="314" spans="1:25">
      <c r="A314" s="118"/>
      <c r="B314" s="101">
        <v>1</v>
      </c>
      <c r="C314" s="90">
        <v>3</v>
      </c>
      <c r="D314" s="186">
        <v>30</v>
      </c>
      <c r="E314" s="183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5">
        <v>16</v>
      </c>
    </row>
    <row r="315" spans="1:25">
      <c r="A315" s="118"/>
      <c r="B315" s="101">
        <v>1</v>
      </c>
      <c r="C315" s="90">
        <v>4</v>
      </c>
      <c r="D315" s="186">
        <v>28</v>
      </c>
      <c r="E315" s="183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5">
        <v>29.3333333333333</v>
      </c>
    </row>
    <row r="316" spans="1:25">
      <c r="A316" s="118"/>
      <c r="B316" s="101">
        <v>1</v>
      </c>
      <c r="C316" s="90">
        <v>5</v>
      </c>
      <c r="D316" s="186">
        <v>28</v>
      </c>
      <c r="E316" s="183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7"/>
    </row>
    <row r="317" spans="1:25">
      <c r="A317" s="118"/>
      <c r="B317" s="101">
        <v>1</v>
      </c>
      <c r="C317" s="90">
        <v>6</v>
      </c>
      <c r="D317" s="186">
        <v>29</v>
      </c>
      <c r="E317" s="183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7"/>
    </row>
    <row r="318" spans="1:25">
      <c r="A318" s="118"/>
      <c r="B318" s="102" t="s">
        <v>156</v>
      </c>
      <c r="C318" s="94"/>
      <c r="D318" s="188">
        <v>29.333333333333332</v>
      </c>
      <c r="E318" s="183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7"/>
    </row>
    <row r="319" spans="1:25">
      <c r="A319" s="118"/>
      <c r="B319" s="2" t="s">
        <v>157</v>
      </c>
      <c r="C319" s="114"/>
      <c r="D319" s="189">
        <v>29.5</v>
      </c>
      <c r="E319" s="183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7"/>
    </row>
    <row r="320" spans="1:25">
      <c r="A320" s="118"/>
      <c r="B320" s="2" t="s">
        <v>158</v>
      </c>
      <c r="C320" s="114"/>
      <c r="D320" s="189">
        <v>1.2110601416389968</v>
      </c>
      <c r="E320" s="183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7"/>
    </row>
    <row r="321" spans="1:25">
      <c r="A321" s="118"/>
      <c r="B321" s="2" t="s">
        <v>93</v>
      </c>
      <c r="C321" s="114"/>
      <c r="D321" s="95">
        <v>4.1286141192238529E-2</v>
      </c>
      <c r="E321" s="13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116"/>
    </row>
    <row r="322" spans="1:25">
      <c r="A322" s="118"/>
      <c r="B322" s="103" t="s">
        <v>159</v>
      </c>
      <c r="C322" s="114"/>
      <c r="D322" s="95">
        <v>1.1102230246251565E-15</v>
      </c>
      <c r="E322" s="13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16"/>
    </row>
    <row r="323" spans="1:25">
      <c r="B323" s="124"/>
      <c r="C323" s="102"/>
      <c r="D323" s="111"/>
    </row>
    <row r="324" spans="1:25">
      <c r="B324" s="128" t="s">
        <v>291</v>
      </c>
      <c r="Y324" s="112" t="s">
        <v>171</v>
      </c>
    </row>
    <row r="325" spans="1:25">
      <c r="A325" s="108" t="s">
        <v>20</v>
      </c>
      <c r="B325" s="100" t="s">
        <v>120</v>
      </c>
      <c r="C325" s="97" t="s">
        <v>121</v>
      </c>
      <c r="D325" s="98" t="s">
        <v>142</v>
      </c>
      <c r="E325" s="13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12">
        <v>1</v>
      </c>
    </row>
    <row r="326" spans="1:25">
      <c r="A326" s="118"/>
      <c r="B326" s="101" t="s">
        <v>143</v>
      </c>
      <c r="C326" s="90" t="s">
        <v>143</v>
      </c>
      <c r="D326" s="134" t="s">
        <v>145</v>
      </c>
      <c r="E326" s="13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12" t="s">
        <v>3</v>
      </c>
    </row>
    <row r="327" spans="1:25">
      <c r="A327" s="118"/>
      <c r="B327" s="101"/>
      <c r="C327" s="90"/>
      <c r="D327" s="91" t="s">
        <v>172</v>
      </c>
      <c r="E327" s="13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2">
        <v>1</v>
      </c>
    </row>
    <row r="328" spans="1:25">
      <c r="A328" s="118"/>
      <c r="B328" s="101"/>
      <c r="C328" s="90"/>
      <c r="D328" s="109"/>
      <c r="E328" s="13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2">
        <v>1</v>
      </c>
    </row>
    <row r="329" spans="1:25">
      <c r="A329" s="118"/>
      <c r="B329" s="100">
        <v>1</v>
      </c>
      <c r="C329" s="96">
        <v>1</v>
      </c>
      <c r="D329" s="182">
        <v>31.7</v>
      </c>
      <c r="E329" s="183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5">
        <v>1</v>
      </c>
    </row>
    <row r="330" spans="1:25">
      <c r="A330" s="118"/>
      <c r="B330" s="101">
        <v>1</v>
      </c>
      <c r="C330" s="90">
        <v>2</v>
      </c>
      <c r="D330" s="186">
        <v>31.6</v>
      </c>
      <c r="E330" s="183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5">
        <v>5</v>
      </c>
    </row>
    <row r="331" spans="1:25">
      <c r="A331" s="118"/>
      <c r="B331" s="101">
        <v>1</v>
      </c>
      <c r="C331" s="90">
        <v>3</v>
      </c>
      <c r="D331" s="186">
        <v>31.7</v>
      </c>
      <c r="E331" s="183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5">
        <v>16</v>
      </c>
    </row>
    <row r="332" spans="1:25">
      <c r="A332" s="118"/>
      <c r="B332" s="101">
        <v>1</v>
      </c>
      <c r="C332" s="90">
        <v>4</v>
      </c>
      <c r="D332" s="186">
        <v>29.8</v>
      </c>
      <c r="E332" s="183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5">
        <v>31.1</v>
      </c>
    </row>
    <row r="333" spans="1:25">
      <c r="A333" s="118"/>
      <c r="B333" s="101">
        <v>1</v>
      </c>
      <c r="C333" s="90">
        <v>5</v>
      </c>
      <c r="D333" s="186">
        <v>30.9</v>
      </c>
      <c r="E333" s="183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7"/>
    </row>
    <row r="334" spans="1:25">
      <c r="A334" s="118"/>
      <c r="B334" s="101">
        <v>1</v>
      </c>
      <c r="C334" s="90">
        <v>6</v>
      </c>
      <c r="D334" s="186">
        <v>30.9</v>
      </c>
      <c r="E334" s="183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7"/>
    </row>
    <row r="335" spans="1:25">
      <c r="A335" s="118"/>
      <c r="B335" s="102" t="s">
        <v>156</v>
      </c>
      <c r="C335" s="94"/>
      <c r="D335" s="188">
        <v>31.099999999999998</v>
      </c>
      <c r="E335" s="183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7"/>
    </row>
    <row r="336" spans="1:25">
      <c r="A336" s="118"/>
      <c r="B336" s="2" t="s">
        <v>157</v>
      </c>
      <c r="C336" s="114"/>
      <c r="D336" s="189">
        <v>31.25</v>
      </c>
      <c r="E336" s="183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7"/>
    </row>
    <row r="337" spans="1:25">
      <c r="A337" s="118"/>
      <c r="B337" s="2" t="s">
        <v>158</v>
      </c>
      <c r="C337" s="114"/>
      <c r="D337" s="189">
        <v>0.74027022093286965</v>
      </c>
      <c r="E337" s="183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7"/>
    </row>
    <row r="338" spans="1:25">
      <c r="A338" s="118"/>
      <c r="B338" s="2" t="s">
        <v>93</v>
      </c>
      <c r="C338" s="114"/>
      <c r="D338" s="95">
        <v>2.3802900994626036E-2</v>
      </c>
      <c r="E338" s="13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16"/>
    </row>
    <row r="339" spans="1:25">
      <c r="A339" s="118"/>
      <c r="B339" s="103" t="s">
        <v>159</v>
      </c>
      <c r="C339" s="114"/>
      <c r="D339" s="95">
        <v>-1.1102230246251565E-16</v>
      </c>
      <c r="E339" s="13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16"/>
    </row>
    <row r="340" spans="1:25">
      <c r="B340" s="124"/>
      <c r="C340" s="102"/>
      <c r="D340" s="111"/>
    </row>
    <row r="341" spans="1:25">
      <c r="B341" s="128" t="s">
        <v>292</v>
      </c>
      <c r="Y341" s="112" t="s">
        <v>171</v>
      </c>
    </row>
    <row r="342" spans="1:25">
      <c r="A342" s="108" t="s">
        <v>54</v>
      </c>
      <c r="B342" s="100" t="s">
        <v>120</v>
      </c>
      <c r="C342" s="97" t="s">
        <v>121</v>
      </c>
      <c r="D342" s="98" t="s">
        <v>142</v>
      </c>
      <c r="E342" s="13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2">
        <v>1</v>
      </c>
    </row>
    <row r="343" spans="1:25">
      <c r="A343" s="118"/>
      <c r="B343" s="101" t="s">
        <v>143</v>
      </c>
      <c r="C343" s="90" t="s">
        <v>143</v>
      </c>
      <c r="D343" s="134" t="s">
        <v>145</v>
      </c>
      <c r="E343" s="13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2" t="s">
        <v>1</v>
      </c>
    </row>
    <row r="344" spans="1:25">
      <c r="A344" s="118"/>
      <c r="B344" s="101"/>
      <c r="C344" s="90"/>
      <c r="D344" s="91" t="s">
        <v>172</v>
      </c>
      <c r="E344" s="13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2">
        <v>2</v>
      </c>
    </row>
    <row r="345" spans="1:25">
      <c r="A345" s="118"/>
      <c r="B345" s="101"/>
      <c r="C345" s="90"/>
      <c r="D345" s="109"/>
      <c r="E345" s="13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2">
        <v>2</v>
      </c>
    </row>
    <row r="346" spans="1:25">
      <c r="A346" s="118"/>
      <c r="B346" s="100">
        <v>1</v>
      </c>
      <c r="C346" s="96">
        <v>1</v>
      </c>
      <c r="D346" s="104">
        <v>1.3</v>
      </c>
      <c r="E346" s="13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2">
        <v>1</v>
      </c>
    </row>
    <row r="347" spans="1:25">
      <c r="A347" s="118"/>
      <c r="B347" s="101">
        <v>1</v>
      </c>
      <c r="C347" s="90">
        <v>2</v>
      </c>
      <c r="D347" s="92">
        <v>1.3</v>
      </c>
      <c r="E347" s="13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2">
        <v>7</v>
      </c>
    </row>
    <row r="348" spans="1:25">
      <c r="A348" s="118"/>
      <c r="B348" s="101">
        <v>1</v>
      </c>
      <c r="C348" s="90">
        <v>3</v>
      </c>
      <c r="D348" s="92">
        <v>1.3</v>
      </c>
      <c r="E348" s="13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12">
        <v>16</v>
      </c>
    </row>
    <row r="349" spans="1:25">
      <c r="A349" s="118"/>
      <c r="B349" s="101">
        <v>1</v>
      </c>
      <c r="C349" s="90">
        <v>4</v>
      </c>
      <c r="D349" s="92">
        <v>1.2</v>
      </c>
      <c r="E349" s="13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12">
        <v>1.2833333333333301</v>
      </c>
    </row>
    <row r="350" spans="1:25">
      <c r="A350" s="118"/>
      <c r="B350" s="101">
        <v>1</v>
      </c>
      <c r="C350" s="90">
        <v>5</v>
      </c>
      <c r="D350" s="92">
        <v>1.3</v>
      </c>
      <c r="E350" s="13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13"/>
    </row>
    <row r="351" spans="1:25">
      <c r="A351" s="118"/>
      <c r="B351" s="101">
        <v>1</v>
      </c>
      <c r="C351" s="90">
        <v>6</v>
      </c>
      <c r="D351" s="92">
        <v>1.3</v>
      </c>
      <c r="E351" s="13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13"/>
    </row>
    <row r="352" spans="1:25">
      <c r="A352" s="118"/>
      <c r="B352" s="102" t="s">
        <v>156</v>
      </c>
      <c r="C352" s="94"/>
      <c r="D352" s="106">
        <v>1.2833333333333334</v>
      </c>
      <c r="E352" s="13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13"/>
    </row>
    <row r="353" spans="1:25">
      <c r="A353" s="118"/>
      <c r="B353" s="2" t="s">
        <v>157</v>
      </c>
      <c r="C353" s="114"/>
      <c r="D353" s="93">
        <v>1.3</v>
      </c>
      <c r="E353" s="13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3"/>
    </row>
    <row r="354" spans="1:25">
      <c r="A354" s="118"/>
      <c r="B354" s="2" t="s">
        <v>158</v>
      </c>
      <c r="C354" s="114"/>
      <c r="D354" s="93">
        <v>4.0824829046386339E-2</v>
      </c>
      <c r="E354" s="180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13"/>
    </row>
    <row r="355" spans="1:25">
      <c r="A355" s="118"/>
      <c r="B355" s="2" t="s">
        <v>93</v>
      </c>
      <c r="C355" s="114"/>
      <c r="D355" s="95">
        <v>3.1811555101080261E-2</v>
      </c>
      <c r="E355" s="13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6"/>
    </row>
    <row r="356" spans="1:25">
      <c r="A356" s="118"/>
      <c r="B356" s="103" t="s">
        <v>159</v>
      </c>
      <c r="C356" s="114"/>
      <c r="D356" s="95">
        <v>2.6645352591003757E-15</v>
      </c>
      <c r="E356" s="13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6"/>
    </row>
    <row r="357" spans="1:25">
      <c r="B357" s="124"/>
      <c r="C357" s="102"/>
      <c r="D357" s="111"/>
    </row>
    <row r="358" spans="1:25">
      <c r="B358" s="128" t="s">
        <v>293</v>
      </c>
      <c r="Y358" s="112" t="s">
        <v>171</v>
      </c>
    </row>
    <row r="359" spans="1:25">
      <c r="A359" s="108" t="s">
        <v>55</v>
      </c>
      <c r="B359" s="100" t="s">
        <v>120</v>
      </c>
      <c r="C359" s="97" t="s">
        <v>121</v>
      </c>
      <c r="D359" s="98" t="s">
        <v>142</v>
      </c>
      <c r="E359" s="13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2">
        <v>1</v>
      </c>
    </row>
    <row r="360" spans="1:25">
      <c r="A360" s="118"/>
      <c r="B360" s="101" t="s">
        <v>143</v>
      </c>
      <c r="C360" s="90" t="s">
        <v>143</v>
      </c>
      <c r="D360" s="134" t="s">
        <v>145</v>
      </c>
      <c r="E360" s="13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2" t="s">
        <v>1</v>
      </c>
    </row>
    <row r="361" spans="1:25">
      <c r="A361" s="118"/>
      <c r="B361" s="101"/>
      <c r="C361" s="90"/>
      <c r="D361" s="91" t="s">
        <v>172</v>
      </c>
      <c r="E361" s="13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12">
        <v>3</v>
      </c>
    </row>
    <row r="362" spans="1:25">
      <c r="A362" s="118"/>
      <c r="B362" s="101"/>
      <c r="C362" s="90"/>
      <c r="D362" s="109"/>
      <c r="E362" s="13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12">
        <v>3</v>
      </c>
    </row>
    <row r="363" spans="1:25">
      <c r="A363" s="118"/>
      <c r="B363" s="100">
        <v>1</v>
      </c>
      <c r="C363" s="96">
        <v>1</v>
      </c>
      <c r="D363" s="171">
        <v>4.3400000000000001E-2</v>
      </c>
      <c r="E363" s="173"/>
      <c r="F363" s="174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5">
        <v>1</v>
      </c>
    </row>
    <row r="364" spans="1:25">
      <c r="A364" s="118"/>
      <c r="B364" s="101">
        <v>1</v>
      </c>
      <c r="C364" s="90">
        <v>2</v>
      </c>
      <c r="D364" s="177">
        <v>4.3800000000000006E-2</v>
      </c>
      <c r="E364" s="173"/>
      <c r="F364" s="174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174"/>
      <c r="T364" s="174"/>
      <c r="U364" s="174"/>
      <c r="V364" s="174"/>
      <c r="W364" s="174"/>
      <c r="X364" s="174"/>
      <c r="Y364" s="175">
        <v>8</v>
      </c>
    </row>
    <row r="365" spans="1:25">
      <c r="A365" s="118"/>
      <c r="B365" s="101">
        <v>1</v>
      </c>
      <c r="C365" s="90">
        <v>3</v>
      </c>
      <c r="D365" s="177">
        <v>4.3499999999999997E-2</v>
      </c>
      <c r="E365" s="173"/>
      <c r="F365" s="174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4"/>
      <c r="U365" s="174"/>
      <c r="V365" s="174"/>
      <c r="W365" s="174"/>
      <c r="X365" s="174"/>
      <c r="Y365" s="175">
        <v>16</v>
      </c>
    </row>
    <row r="366" spans="1:25">
      <c r="A366" s="118"/>
      <c r="B366" s="101">
        <v>1</v>
      </c>
      <c r="C366" s="90">
        <v>4</v>
      </c>
      <c r="D366" s="177">
        <v>4.0099999999999997E-2</v>
      </c>
      <c r="E366" s="173"/>
      <c r="F366" s="174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174"/>
      <c r="T366" s="174"/>
      <c r="U366" s="174"/>
      <c r="V366" s="174"/>
      <c r="W366" s="174"/>
      <c r="X366" s="174"/>
      <c r="Y366" s="175">
        <v>4.2349999999999999E-2</v>
      </c>
    </row>
    <row r="367" spans="1:25">
      <c r="A367" s="118"/>
      <c r="B367" s="101">
        <v>1</v>
      </c>
      <c r="C367" s="90">
        <v>5</v>
      </c>
      <c r="D367" s="177">
        <v>4.1599999999999998E-2</v>
      </c>
      <c r="E367" s="173"/>
      <c r="F367" s="174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4"/>
      <c r="U367" s="174"/>
      <c r="V367" s="174"/>
      <c r="W367" s="174"/>
      <c r="X367" s="174"/>
      <c r="Y367" s="115"/>
    </row>
    <row r="368" spans="1:25">
      <c r="A368" s="118"/>
      <c r="B368" s="101">
        <v>1</v>
      </c>
      <c r="C368" s="90">
        <v>6</v>
      </c>
      <c r="D368" s="177">
        <v>4.1700000000000001E-2</v>
      </c>
      <c r="E368" s="173"/>
      <c r="F368" s="174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4"/>
      <c r="U368" s="174"/>
      <c r="V368" s="174"/>
      <c r="W368" s="174"/>
      <c r="X368" s="174"/>
      <c r="Y368" s="115"/>
    </row>
    <row r="369" spans="1:25">
      <c r="A369" s="118"/>
      <c r="B369" s="102" t="s">
        <v>156</v>
      </c>
      <c r="C369" s="94"/>
      <c r="D369" s="179">
        <v>4.2349999999999999E-2</v>
      </c>
      <c r="E369" s="173"/>
      <c r="F369" s="174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174"/>
      <c r="T369" s="174"/>
      <c r="U369" s="174"/>
      <c r="V369" s="174"/>
      <c r="W369" s="174"/>
      <c r="X369" s="174"/>
      <c r="Y369" s="115"/>
    </row>
    <row r="370" spans="1:25">
      <c r="A370" s="118"/>
      <c r="B370" s="2" t="s">
        <v>157</v>
      </c>
      <c r="C370" s="114"/>
      <c r="D370" s="107">
        <v>4.2550000000000004E-2</v>
      </c>
      <c r="E370" s="173"/>
      <c r="F370" s="174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15"/>
    </row>
    <row r="371" spans="1:25">
      <c r="A371" s="118"/>
      <c r="B371" s="2" t="s">
        <v>158</v>
      </c>
      <c r="C371" s="114"/>
      <c r="D371" s="107">
        <v>1.4543039572249006E-3</v>
      </c>
      <c r="E371" s="13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15"/>
    </row>
    <row r="372" spans="1:25">
      <c r="A372" s="118"/>
      <c r="B372" s="2" t="s">
        <v>93</v>
      </c>
      <c r="C372" s="114"/>
      <c r="D372" s="95">
        <v>3.4340117053716659E-2</v>
      </c>
      <c r="E372" s="13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16"/>
    </row>
    <row r="373" spans="1:25">
      <c r="A373" s="118"/>
      <c r="B373" s="103" t="s">
        <v>159</v>
      </c>
      <c r="C373" s="114"/>
      <c r="D373" s="95">
        <v>0</v>
      </c>
      <c r="E373" s="13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16"/>
    </row>
    <row r="374" spans="1:25">
      <c r="B374" s="124"/>
      <c r="C374" s="102"/>
      <c r="D374" s="111"/>
    </row>
    <row r="375" spans="1:25">
      <c r="B375" s="128" t="s">
        <v>294</v>
      </c>
      <c r="Y375" s="112" t="s">
        <v>66</v>
      </c>
    </row>
    <row r="376" spans="1:25">
      <c r="A376" s="108" t="s">
        <v>26</v>
      </c>
      <c r="B376" s="100" t="s">
        <v>120</v>
      </c>
      <c r="C376" s="97" t="s">
        <v>121</v>
      </c>
      <c r="D376" s="98" t="s">
        <v>142</v>
      </c>
      <c r="E376" s="99" t="s">
        <v>142</v>
      </c>
      <c r="F376" s="99" t="s">
        <v>142</v>
      </c>
      <c r="G376" s="99" t="s">
        <v>142</v>
      </c>
      <c r="H376" s="99" t="s">
        <v>142</v>
      </c>
      <c r="I376" s="99" t="s">
        <v>142</v>
      </c>
      <c r="J376" s="99" t="s">
        <v>142</v>
      </c>
      <c r="K376" s="99" t="s">
        <v>142</v>
      </c>
      <c r="L376" s="99" t="s">
        <v>142</v>
      </c>
      <c r="M376" s="99" t="s">
        <v>142</v>
      </c>
      <c r="N376" s="99" t="s">
        <v>142</v>
      </c>
      <c r="O376" s="99" t="s">
        <v>142</v>
      </c>
      <c r="P376" s="99" t="s">
        <v>142</v>
      </c>
      <c r="Q376" s="99" t="s">
        <v>142</v>
      </c>
      <c r="R376" s="99" t="s">
        <v>142</v>
      </c>
      <c r="S376" s="99" t="s">
        <v>142</v>
      </c>
      <c r="T376" s="99" t="s">
        <v>142</v>
      </c>
      <c r="U376" s="99" t="s">
        <v>142</v>
      </c>
      <c r="V376" s="105" t="s">
        <v>142</v>
      </c>
      <c r="W376" s="143"/>
      <c r="X376" s="2"/>
      <c r="Y376" s="112">
        <v>1</v>
      </c>
    </row>
    <row r="377" spans="1:25">
      <c r="A377" s="118"/>
      <c r="B377" s="101" t="s">
        <v>143</v>
      </c>
      <c r="C377" s="90" t="s">
        <v>143</v>
      </c>
      <c r="D377" s="134" t="s">
        <v>146</v>
      </c>
      <c r="E377" s="135" t="s">
        <v>147</v>
      </c>
      <c r="F377" s="135" t="s">
        <v>148</v>
      </c>
      <c r="G377" s="135" t="s">
        <v>149</v>
      </c>
      <c r="H377" s="135" t="s">
        <v>144</v>
      </c>
      <c r="I377" s="135" t="s">
        <v>150</v>
      </c>
      <c r="J377" s="135" t="s">
        <v>151</v>
      </c>
      <c r="K377" s="135" t="s">
        <v>145</v>
      </c>
      <c r="L377" s="135" t="s">
        <v>152</v>
      </c>
      <c r="M377" s="135" t="s">
        <v>153</v>
      </c>
      <c r="N377" s="135" t="s">
        <v>161</v>
      </c>
      <c r="O377" s="135" t="s">
        <v>162</v>
      </c>
      <c r="P377" s="135" t="s">
        <v>163</v>
      </c>
      <c r="Q377" s="135" t="s">
        <v>164</v>
      </c>
      <c r="R377" s="135" t="s">
        <v>165</v>
      </c>
      <c r="S377" s="135" t="s">
        <v>166</v>
      </c>
      <c r="T377" s="135" t="s">
        <v>167</v>
      </c>
      <c r="U377" s="135" t="s">
        <v>168</v>
      </c>
      <c r="V377" s="138" t="s">
        <v>169</v>
      </c>
      <c r="W377" s="143"/>
      <c r="X377" s="2"/>
      <c r="Y377" s="112" t="s">
        <v>3</v>
      </c>
    </row>
    <row r="378" spans="1:25">
      <c r="A378" s="118"/>
      <c r="B378" s="101"/>
      <c r="C378" s="90"/>
      <c r="D378" s="91" t="s">
        <v>173</v>
      </c>
      <c r="E378" s="92" t="s">
        <v>173</v>
      </c>
      <c r="F378" s="92" t="s">
        <v>173</v>
      </c>
      <c r="G378" s="92" t="s">
        <v>173</v>
      </c>
      <c r="H378" s="92" t="s">
        <v>172</v>
      </c>
      <c r="I378" s="92" t="s">
        <v>173</v>
      </c>
      <c r="J378" s="92" t="s">
        <v>173</v>
      </c>
      <c r="K378" s="92" t="s">
        <v>172</v>
      </c>
      <c r="L378" s="92" t="s">
        <v>174</v>
      </c>
      <c r="M378" s="92" t="s">
        <v>173</v>
      </c>
      <c r="N378" s="92" t="s">
        <v>173</v>
      </c>
      <c r="O378" s="92" t="s">
        <v>173</v>
      </c>
      <c r="P378" s="92" t="s">
        <v>173</v>
      </c>
      <c r="Q378" s="92" t="s">
        <v>174</v>
      </c>
      <c r="R378" s="92" t="s">
        <v>173</v>
      </c>
      <c r="S378" s="92" t="s">
        <v>173</v>
      </c>
      <c r="T378" s="92" t="s">
        <v>173</v>
      </c>
      <c r="U378" s="92" t="s">
        <v>173</v>
      </c>
      <c r="V378" s="139" t="s">
        <v>174</v>
      </c>
      <c r="W378" s="143"/>
      <c r="X378" s="2"/>
      <c r="Y378" s="112">
        <v>0</v>
      </c>
    </row>
    <row r="379" spans="1:25">
      <c r="A379" s="118"/>
      <c r="B379" s="101"/>
      <c r="C379" s="90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40"/>
      <c r="W379" s="143"/>
      <c r="X379" s="2"/>
      <c r="Y379" s="112">
        <v>1</v>
      </c>
    </row>
    <row r="380" spans="1:25">
      <c r="A380" s="118"/>
      <c r="B380" s="100">
        <v>1</v>
      </c>
      <c r="C380" s="96">
        <v>1</v>
      </c>
      <c r="D380" s="190">
        <v>52.822920000000003</v>
      </c>
      <c r="E380" s="190">
        <v>53</v>
      </c>
      <c r="F380" s="198">
        <v>61.416956234563031</v>
      </c>
      <c r="G380" s="190">
        <v>58</v>
      </c>
      <c r="H380" s="198">
        <v>61.500000000000007</v>
      </c>
      <c r="I380" s="190">
        <v>66</v>
      </c>
      <c r="J380" s="198">
        <v>62</v>
      </c>
      <c r="K380" s="190">
        <v>61</v>
      </c>
      <c r="L380" s="199">
        <v>47</v>
      </c>
      <c r="M380" s="190">
        <v>54</v>
      </c>
      <c r="N380" s="190">
        <v>49</v>
      </c>
      <c r="O380" s="190">
        <v>62</v>
      </c>
      <c r="P380" s="190">
        <v>56</v>
      </c>
      <c r="Q380" s="190">
        <v>56</v>
      </c>
      <c r="R380" s="190">
        <v>61.098913043478298</v>
      </c>
      <c r="S380" s="190">
        <v>60</v>
      </c>
      <c r="T380" s="190">
        <v>55</v>
      </c>
      <c r="U380" s="200">
        <v>60</v>
      </c>
      <c r="V380" s="200">
        <v>59</v>
      </c>
      <c r="W380" s="201"/>
      <c r="X380" s="192"/>
      <c r="Y380" s="193">
        <v>1</v>
      </c>
    </row>
    <row r="381" spans="1:25">
      <c r="A381" s="118"/>
      <c r="B381" s="101">
        <v>1</v>
      </c>
      <c r="C381" s="90">
        <v>2</v>
      </c>
      <c r="D381" s="194">
        <v>51.389519999999997</v>
      </c>
      <c r="E381" s="194">
        <v>55</v>
      </c>
      <c r="F381" s="202">
        <v>60.951680625058877</v>
      </c>
      <c r="G381" s="194">
        <v>55</v>
      </c>
      <c r="H381" s="202">
        <v>63.3</v>
      </c>
      <c r="I381" s="206">
        <v>59</v>
      </c>
      <c r="J381" s="202">
        <v>60</v>
      </c>
      <c r="K381" s="194">
        <v>60.6</v>
      </c>
      <c r="L381" s="203">
        <v>46</v>
      </c>
      <c r="M381" s="194">
        <v>52</v>
      </c>
      <c r="N381" s="194">
        <v>51</v>
      </c>
      <c r="O381" s="194">
        <v>60</v>
      </c>
      <c r="P381" s="194">
        <v>58</v>
      </c>
      <c r="Q381" s="194">
        <v>58</v>
      </c>
      <c r="R381" s="194">
        <v>59.917293233082702</v>
      </c>
      <c r="S381" s="194">
        <v>60</v>
      </c>
      <c r="T381" s="194">
        <v>51</v>
      </c>
      <c r="U381" s="204">
        <v>60</v>
      </c>
      <c r="V381" s="205">
        <v>58</v>
      </c>
      <c r="W381" s="201"/>
      <c r="X381" s="192"/>
      <c r="Y381" s="193" t="e">
        <v>#N/A</v>
      </c>
    </row>
    <row r="382" spans="1:25">
      <c r="A382" s="118"/>
      <c r="B382" s="101">
        <v>1</v>
      </c>
      <c r="C382" s="90">
        <v>3</v>
      </c>
      <c r="D382" s="194">
        <v>52.088700000000003</v>
      </c>
      <c r="E382" s="194">
        <v>55</v>
      </c>
      <c r="F382" s="202">
        <v>59.939061201078715</v>
      </c>
      <c r="G382" s="194">
        <v>48</v>
      </c>
      <c r="H382" s="202">
        <v>62.7</v>
      </c>
      <c r="I382" s="194">
        <v>67</v>
      </c>
      <c r="J382" s="202">
        <v>61</v>
      </c>
      <c r="K382" s="202">
        <v>61.199999999999996</v>
      </c>
      <c r="L382" s="209">
        <v>46</v>
      </c>
      <c r="M382" s="197">
        <v>53</v>
      </c>
      <c r="N382" s="197">
        <v>50</v>
      </c>
      <c r="O382" s="197">
        <v>61</v>
      </c>
      <c r="P382" s="197">
        <v>57</v>
      </c>
      <c r="Q382" s="197">
        <v>56</v>
      </c>
      <c r="R382" s="197">
        <v>58.4907786885246</v>
      </c>
      <c r="S382" s="197">
        <v>60</v>
      </c>
      <c r="T382" s="194">
        <v>59</v>
      </c>
      <c r="U382" s="204">
        <v>60</v>
      </c>
      <c r="V382" s="205">
        <v>59</v>
      </c>
      <c r="W382" s="201"/>
      <c r="X382" s="192"/>
      <c r="Y382" s="193">
        <v>16</v>
      </c>
    </row>
    <row r="383" spans="1:25">
      <c r="A383" s="118"/>
      <c r="B383" s="101">
        <v>1</v>
      </c>
      <c r="C383" s="90">
        <v>4</v>
      </c>
      <c r="D383" s="194">
        <v>51.142319999999998</v>
      </c>
      <c r="E383" s="194">
        <v>54</v>
      </c>
      <c r="F383" s="202">
        <v>58.963722890521474</v>
      </c>
      <c r="G383" s="194">
        <v>50</v>
      </c>
      <c r="H383" s="202">
        <v>63.5</v>
      </c>
      <c r="I383" s="194">
        <v>68</v>
      </c>
      <c r="J383" s="202">
        <v>58</v>
      </c>
      <c r="K383" s="202">
        <v>58.9</v>
      </c>
      <c r="L383" s="209">
        <v>46</v>
      </c>
      <c r="M383" s="197">
        <v>53</v>
      </c>
      <c r="N383" s="197">
        <v>50</v>
      </c>
      <c r="O383" s="197">
        <v>60</v>
      </c>
      <c r="P383" s="197">
        <v>57</v>
      </c>
      <c r="Q383" s="197">
        <v>58</v>
      </c>
      <c r="R383" s="197">
        <v>59.984177215189902</v>
      </c>
      <c r="S383" s="197">
        <v>60</v>
      </c>
      <c r="T383" s="194">
        <v>54</v>
      </c>
      <c r="U383" s="204">
        <v>60</v>
      </c>
      <c r="V383" s="205">
        <v>57</v>
      </c>
      <c r="W383" s="201"/>
      <c r="X383" s="192"/>
      <c r="Y383" s="193">
        <v>57.679785586203188</v>
      </c>
    </row>
    <row r="384" spans="1:25">
      <c r="A384" s="118"/>
      <c r="B384" s="101">
        <v>1</v>
      </c>
      <c r="C384" s="90">
        <v>5</v>
      </c>
      <c r="D384" s="194">
        <v>52.453620000000001</v>
      </c>
      <c r="E384" s="194">
        <v>55</v>
      </c>
      <c r="F384" s="194">
        <v>60.127711969284228</v>
      </c>
      <c r="G384" s="194">
        <v>53</v>
      </c>
      <c r="H384" s="194">
        <v>63.4</v>
      </c>
      <c r="I384" s="194">
        <v>66</v>
      </c>
      <c r="J384" s="194">
        <v>59</v>
      </c>
      <c r="K384" s="194">
        <v>61.199999999999996</v>
      </c>
      <c r="L384" s="203">
        <v>46</v>
      </c>
      <c r="M384" s="194">
        <v>53</v>
      </c>
      <c r="N384" s="194">
        <v>51</v>
      </c>
      <c r="O384" s="194">
        <v>61</v>
      </c>
      <c r="P384" s="194">
        <v>57</v>
      </c>
      <c r="Q384" s="194">
        <v>56</v>
      </c>
      <c r="R384" s="194">
        <v>60.762145748987898</v>
      </c>
      <c r="S384" s="194">
        <v>60</v>
      </c>
      <c r="T384" s="194">
        <v>53</v>
      </c>
      <c r="U384" s="204">
        <v>60</v>
      </c>
      <c r="V384" s="205">
        <v>58</v>
      </c>
      <c r="W384" s="201"/>
      <c r="X384" s="192"/>
      <c r="Y384" s="195"/>
    </row>
    <row r="385" spans="1:25">
      <c r="A385" s="118"/>
      <c r="B385" s="101">
        <v>1</v>
      </c>
      <c r="C385" s="90">
        <v>6</v>
      </c>
      <c r="D385" s="194">
        <v>52.577039999999997</v>
      </c>
      <c r="E385" s="194">
        <v>55</v>
      </c>
      <c r="F385" s="194">
        <v>59.057523839485214</v>
      </c>
      <c r="G385" s="194">
        <v>55</v>
      </c>
      <c r="H385" s="194">
        <v>63</v>
      </c>
      <c r="I385" s="194">
        <v>62</v>
      </c>
      <c r="J385" s="194">
        <v>60</v>
      </c>
      <c r="K385" s="194">
        <v>59.9</v>
      </c>
      <c r="L385" s="203">
        <v>45</v>
      </c>
      <c r="M385" s="194">
        <v>52</v>
      </c>
      <c r="N385" s="194">
        <v>50</v>
      </c>
      <c r="O385" s="194">
        <v>60</v>
      </c>
      <c r="P385" s="194">
        <v>58</v>
      </c>
      <c r="Q385" s="194">
        <v>55</v>
      </c>
      <c r="R385" s="194">
        <v>58.232758620689701</v>
      </c>
      <c r="S385" s="194">
        <v>60</v>
      </c>
      <c r="T385" s="194">
        <v>52</v>
      </c>
      <c r="U385" s="204">
        <v>60</v>
      </c>
      <c r="V385" s="205">
        <v>58</v>
      </c>
      <c r="W385" s="201"/>
      <c r="X385" s="192"/>
      <c r="Y385" s="195"/>
    </row>
    <row r="386" spans="1:25">
      <c r="A386" s="118"/>
      <c r="B386" s="102" t="s">
        <v>156</v>
      </c>
      <c r="C386" s="94"/>
      <c r="D386" s="196">
        <v>52.079020000000007</v>
      </c>
      <c r="E386" s="196">
        <v>54.5</v>
      </c>
      <c r="F386" s="196">
        <v>60.076109459998584</v>
      </c>
      <c r="G386" s="196">
        <v>53.166666666666664</v>
      </c>
      <c r="H386" s="196">
        <v>62.9</v>
      </c>
      <c r="I386" s="196">
        <v>64.666666666666671</v>
      </c>
      <c r="J386" s="196">
        <v>60</v>
      </c>
      <c r="K386" s="196">
        <v>60.466666666666661</v>
      </c>
      <c r="L386" s="196">
        <v>46</v>
      </c>
      <c r="M386" s="196">
        <v>52.833333333333336</v>
      </c>
      <c r="N386" s="196">
        <v>50.166666666666664</v>
      </c>
      <c r="O386" s="196">
        <v>60.666666666666664</v>
      </c>
      <c r="P386" s="196">
        <v>57.166666666666664</v>
      </c>
      <c r="Q386" s="196">
        <v>56.5</v>
      </c>
      <c r="R386" s="196">
        <v>59.747677758325523</v>
      </c>
      <c r="S386" s="196">
        <v>60</v>
      </c>
      <c r="T386" s="196">
        <v>54</v>
      </c>
      <c r="U386" s="196">
        <v>60</v>
      </c>
      <c r="V386" s="211">
        <v>58.166666666666664</v>
      </c>
      <c r="W386" s="201"/>
      <c r="X386" s="192"/>
      <c r="Y386" s="195"/>
    </row>
    <row r="387" spans="1:25">
      <c r="A387" s="118"/>
      <c r="B387" s="2" t="s">
        <v>157</v>
      </c>
      <c r="C387" s="114"/>
      <c r="D387" s="197">
        <v>52.271160000000002</v>
      </c>
      <c r="E387" s="197">
        <v>55</v>
      </c>
      <c r="F387" s="197">
        <v>60.033386585181475</v>
      </c>
      <c r="G387" s="197">
        <v>54</v>
      </c>
      <c r="H387" s="197">
        <v>63.15</v>
      </c>
      <c r="I387" s="197">
        <v>66</v>
      </c>
      <c r="J387" s="197">
        <v>60</v>
      </c>
      <c r="K387" s="197">
        <v>60.8</v>
      </c>
      <c r="L387" s="197">
        <v>46</v>
      </c>
      <c r="M387" s="197">
        <v>53</v>
      </c>
      <c r="N387" s="197">
        <v>50</v>
      </c>
      <c r="O387" s="197">
        <v>60.5</v>
      </c>
      <c r="P387" s="197">
        <v>57</v>
      </c>
      <c r="Q387" s="197">
        <v>56</v>
      </c>
      <c r="R387" s="197">
        <v>59.950735224136302</v>
      </c>
      <c r="S387" s="197">
        <v>60</v>
      </c>
      <c r="T387" s="197">
        <v>53.5</v>
      </c>
      <c r="U387" s="197">
        <v>60</v>
      </c>
      <c r="V387" s="207">
        <v>58</v>
      </c>
      <c r="W387" s="201"/>
      <c r="X387" s="192"/>
      <c r="Y387" s="195"/>
    </row>
    <row r="388" spans="1:25">
      <c r="A388" s="118"/>
      <c r="B388" s="2" t="s">
        <v>158</v>
      </c>
      <c r="C388" s="114"/>
      <c r="D388" s="189">
        <v>0.67744330136182018</v>
      </c>
      <c r="E388" s="189">
        <v>0.83666002653407556</v>
      </c>
      <c r="F388" s="189">
        <v>0.98598788313570296</v>
      </c>
      <c r="G388" s="189">
        <v>3.6560452221856705</v>
      </c>
      <c r="H388" s="189">
        <v>0.74565407529228667</v>
      </c>
      <c r="I388" s="189">
        <v>3.4448028487370168</v>
      </c>
      <c r="J388" s="189">
        <v>1.4142135623730951</v>
      </c>
      <c r="K388" s="189">
        <v>0.91140916534049921</v>
      </c>
      <c r="L388" s="189">
        <v>0.63245553203367588</v>
      </c>
      <c r="M388" s="189">
        <v>0.752772652709081</v>
      </c>
      <c r="N388" s="189">
        <v>0.752772652709081</v>
      </c>
      <c r="O388" s="189">
        <v>0.81649658092772603</v>
      </c>
      <c r="P388" s="189">
        <v>0.752772652709081</v>
      </c>
      <c r="Q388" s="189">
        <v>1.2247448713915889</v>
      </c>
      <c r="R388" s="189">
        <v>1.167429549697659</v>
      </c>
      <c r="S388" s="189">
        <v>0</v>
      </c>
      <c r="T388" s="189">
        <v>2.8284271247461903</v>
      </c>
      <c r="U388" s="189">
        <v>0</v>
      </c>
      <c r="V388" s="212">
        <v>0.752772652709081</v>
      </c>
      <c r="W388" s="213"/>
      <c r="X388" s="184"/>
      <c r="Y388" s="187"/>
    </row>
    <row r="389" spans="1:25">
      <c r="A389" s="118"/>
      <c r="B389" s="2" t="s">
        <v>93</v>
      </c>
      <c r="C389" s="114"/>
      <c r="D389" s="95">
        <v>1.3007988655735459E-2</v>
      </c>
      <c r="E389" s="95">
        <v>1.5351560119891295E-2</v>
      </c>
      <c r="F389" s="95">
        <v>1.6412312514881122E-2</v>
      </c>
      <c r="G389" s="95">
        <v>6.8765740856156818E-2</v>
      </c>
      <c r="H389" s="95">
        <v>1.1854595791610282E-2</v>
      </c>
      <c r="I389" s="95">
        <v>5.3270147145417779E-2</v>
      </c>
      <c r="J389" s="95">
        <v>2.3570226039551587E-2</v>
      </c>
      <c r="K389" s="95">
        <v>1.5072918941684112E-2</v>
      </c>
      <c r="L389" s="95">
        <v>1.374903330507991E-2</v>
      </c>
      <c r="M389" s="95">
        <v>1.4248062827301218E-2</v>
      </c>
      <c r="N389" s="95">
        <v>1.5005434937722545E-2</v>
      </c>
      <c r="O389" s="95">
        <v>1.3458734850457022E-2</v>
      </c>
      <c r="P389" s="95">
        <v>1.3168034741266724E-2</v>
      </c>
      <c r="Q389" s="95">
        <v>2.1676900378612193E-2</v>
      </c>
      <c r="R389" s="95">
        <v>1.9539329284391876E-2</v>
      </c>
      <c r="S389" s="95">
        <v>0</v>
      </c>
      <c r="T389" s="95">
        <v>5.2378280087892415E-2</v>
      </c>
      <c r="U389" s="95">
        <v>0</v>
      </c>
      <c r="V389" s="142">
        <v>1.2941650189840935E-2</v>
      </c>
      <c r="W389" s="143"/>
      <c r="X389" s="2"/>
      <c r="Y389" s="116"/>
    </row>
    <row r="390" spans="1:25">
      <c r="A390" s="118"/>
      <c r="B390" s="103" t="s">
        <v>159</v>
      </c>
      <c r="C390" s="114"/>
      <c r="D390" s="95">
        <v>-9.7101012586684576E-2</v>
      </c>
      <c r="E390" s="95">
        <v>-5.5128249071781932E-2</v>
      </c>
      <c r="F390" s="95">
        <v>4.1545297879342025E-2</v>
      </c>
      <c r="G390" s="95">
        <v>-7.824437753485769E-2</v>
      </c>
      <c r="H390" s="95">
        <v>9.0503360245594688E-2</v>
      </c>
      <c r="I390" s="95">
        <v>0.12113223045917021</v>
      </c>
      <c r="J390" s="95">
        <v>4.0225780838405223E-2</v>
      </c>
      <c r="K390" s="95">
        <v>4.8316425800481566E-2</v>
      </c>
      <c r="L390" s="95">
        <v>-0.2024935680238894</v>
      </c>
      <c r="M390" s="95">
        <v>-8.402340965062649E-2</v>
      </c>
      <c r="N390" s="95">
        <v>-0.1302556665767779</v>
      </c>
      <c r="O390" s="95">
        <v>5.1783845069943046E-2</v>
      </c>
      <c r="P390" s="95">
        <v>-8.8959921456306379E-3</v>
      </c>
      <c r="Q390" s="95">
        <v>-2.0454056377168461E-2</v>
      </c>
      <c r="R390" s="95">
        <v>3.5851245823926403E-2</v>
      </c>
      <c r="S390" s="95">
        <v>4.0225780838405223E-2</v>
      </c>
      <c r="T390" s="95">
        <v>-6.3796797245435299E-2</v>
      </c>
      <c r="U390" s="95">
        <v>4.0225780838405223E-2</v>
      </c>
      <c r="V390" s="142">
        <v>8.4411042016760973E-3</v>
      </c>
      <c r="W390" s="143"/>
      <c r="X390" s="2"/>
      <c r="Y390" s="116"/>
    </row>
    <row r="391" spans="1:25">
      <c r="B391" s="124"/>
      <c r="C391" s="102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</row>
    <row r="392" spans="1:25">
      <c r="B392" s="128" t="s">
        <v>244</v>
      </c>
      <c r="Y392" s="112" t="s">
        <v>171</v>
      </c>
    </row>
    <row r="393" spans="1:25">
      <c r="A393" s="108" t="s">
        <v>56</v>
      </c>
      <c r="B393" s="100" t="s">
        <v>120</v>
      </c>
      <c r="C393" s="97" t="s">
        <v>121</v>
      </c>
      <c r="D393" s="98" t="s">
        <v>142</v>
      </c>
      <c r="E393" s="13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2">
        <v>1</v>
      </c>
    </row>
    <row r="394" spans="1:25">
      <c r="A394" s="118"/>
      <c r="B394" s="101" t="s">
        <v>143</v>
      </c>
      <c r="C394" s="90" t="s">
        <v>143</v>
      </c>
      <c r="D394" s="134" t="s">
        <v>145</v>
      </c>
      <c r="E394" s="13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2" t="s">
        <v>1</v>
      </c>
    </row>
    <row r="395" spans="1:25">
      <c r="A395" s="118"/>
      <c r="B395" s="101"/>
      <c r="C395" s="90"/>
      <c r="D395" s="91" t="s">
        <v>172</v>
      </c>
      <c r="E395" s="13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2">
        <v>3</v>
      </c>
    </row>
    <row r="396" spans="1:25">
      <c r="A396" s="118"/>
      <c r="B396" s="101"/>
      <c r="C396" s="90"/>
      <c r="D396" s="109"/>
      <c r="E396" s="13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2">
        <v>3</v>
      </c>
    </row>
    <row r="397" spans="1:25">
      <c r="A397" s="118"/>
      <c r="B397" s="100">
        <v>1</v>
      </c>
      <c r="C397" s="96">
        <v>1</v>
      </c>
      <c r="D397" s="171">
        <v>0.25</v>
      </c>
      <c r="E397" s="173"/>
      <c r="F397" s="174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4"/>
      <c r="U397" s="174"/>
      <c r="V397" s="174"/>
      <c r="W397" s="174"/>
      <c r="X397" s="174"/>
      <c r="Y397" s="175">
        <v>1</v>
      </c>
    </row>
    <row r="398" spans="1:25">
      <c r="A398" s="118"/>
      <c r="B398" s="101">
        <v>1</v>
      </c>
      <c r="C398" s="90">
        <v>2</v>
      </c>
      <c r="D398" s="177">
        <v>0.24</v>
      </c>
      <c r="E398" s="173"/>
      <c r="F398" s="174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4"/>
      <c r="U398" s="174"/>
      <c r="V398" s="174"/>
      <c r="W398" s="174"/>
      <c r="X398" s="174"/>
      <c r="Y398" s="175">
        <v>9</v>
      </c>
    </row>
    <row r="399" spans="1:25">
      <c r="A399" s="118"/>
      <c r="B399" s="101">
        <v>1</v>
      </c>
      <c r="C399" s="90">
        <v>3</v>
      </c>
      <c r="D399" s="177">
        <v>0.24</v>
      </c>
      <c r="E399" s="173"/>
      <c r="F399" s="174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174"/>
      <c r="T399" s="174"/>
      <c r="U399" s="174"/>
      <c r="V399" s="174"/>
      <c r="W399" s="174"/>
      <c r="X399" s="174"/>
      <c r="Y399" s="175">
        <v>16</v>
      </c>
    </row>
    <row r="400" spans="1:25">
      <c r="A400" s="118"/>
      <c r="B400" s="101">
        <v>1</v>
      </c>
      <c r="C400" s="90">
        <v>4</v>
      </c>
      <c r="D400" s="177">
        <v>0.22999999999999998</v>
      </c>
      <c r="E400" s="173"/>
      <c r="F400" s="174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4"/>
      <c r="U400" s="174"/>
      <c r="V400" s="174"/>
      <c r="W400" s="174"/>
      <c r="X400" s="174"/>
      <c r="Y400" s="175">
        <v>0.23833333333333301</v>
      </c>
    </row>
    <row r="401" spans="1:25">
      <c r="A401" s="118"/>
      <c r="B401" s="101">
        <v>1</v>
      </c>
      <c r="C401" s="90">
        <v>5</v>
      </c>
      <c r="D401" s="177">
        <v>0.22999999999999998</v>
      </c>
      <c r="E401" s="173"/>
      <c r="F401" s="174"/>
      <c r="G401" s="174"/>
      <c r="H401" s="174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174"/>
      <c r="T401" s="174"/>
      <c r="U401" s="174"/>
      <c r="V401" s="174"/>
      <c r="W401" s="174"/>
      <c r="X401" s="174"/>
      <c r="Y401" s="115"/>
    </row>
    <row r="402" spans="1:25">
      <c r="A402" s="118"/>
      <c r="B402" s="101">
        <v>1</v>
      </c>
      <c r="C402" s="90">
        <v>6</v>
      </c>
      <c r="D402" s="177">
        <v>0.24</v>
      </c>
      <c r="E402" s="173"/>
      <c r="F402" s="174"/>
      <c r="G402" s="174"/>
      <c r="H402" s="174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174"/>
      <c r="T402" s="174"/>
      <c r="U402" s="174"/>
      <c r="V402" s="174"/>
      <c r="W402" s="174"/>
      <c r="X402" s="174"/>
      <c r="Y402" s="115"/>
    </row>
    <row r="403" spans="1:25">
      <c r="A403" s="118"/>
      <c r="B403" s="102" t="s">
        <v>156</v>
      </c>
      <c r="C403" s="94"/>
      <c r="D403" s="179">
        <v>0.23833333333333331</v>
      </c>
      <c r="E403" s="173"/>
      <c r="F403" s="174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  <c r="T403" s="174"/>
      <c r="U403" s="174"/>
      <c r="V403" s="174"/>
      <c r="W403" s="174"/>
      <c r="X403" s="174"/>
      <c r="Y403" s="115"/>
    </row>
    <row r="404" spans="1:25">
      <c r="A404" s="118"/>
      <c r="B404" s="2" t="s">
        <v>157</v>
      </c>
      <c r="C404" s="114"/>
      <c r="D404" s="107">
        <v>0.24</v>
      </c>
      <c r="E404" s="173"/>
      <c r="F404" s="174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4"/>
      <c r="U404" s="174"/>
      <c r="V404" s="174"/>
      <c r="W404" s="174"/>
      <c r="X404" s="174"/>
      <c r="Y404" s="115"/>
    </row>
    <row r="405" spans="1:25">
      <c r="A405" s="118"/>
      <c r="B405" s="2" t="s">
        <v>158</v>
      </c>
      <c r="C405" s="114"/>
      <c r="D405" s="107">
        <v>7.5277265270908165E-3</v>
      </c>
      <c r="E405" s="13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5"/>
    </row>
    <row r="406" spans="1:25">
      <c r="A406" s="118"/>
      <c r="B406" s="2" t="s">
        <v>93</v>
      </c>
      <c r="C406" s="114"/>
      <c r="D406" s="95">
        <v>3.1584866547234199E-2</v>
      </c>
      <c r="E406" s="13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16"/>
    </row>
    <row r="407" spans="1:25">
      <c r="A407" s="118"/>
      <c r="B407" s="103" t="s">
        <v>159</v>
      </c>
      <c r="C407" s="114"/>
      <c r="D407" s="95">
        <v>1.3322676295501878E-15</v>
      </c>
      <c r="E407" s="13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16"/>
    </row>
    <row r="408" spans="1:25">
      <c r="B408" s="124"/>
      <c r="C408" s="102"/>
      <c r="D408" s="111"/>
    </row>
    <row r="409" spans="1:25">
      <c r="B409" s="128" t="s">
        <v>295</v>
      </c>
      <c r="Y409" s="112" t="s">
        <v>171</v>
      </c>
    </row>
    <row r="410" spans="1:25">
      <c r="A410" s="108" t="s">
        <v>29</v>
      </c>
      <c r="B410" s="100" t="s">
        <v>120</v>
      </c>
      <c r="C410" s="97" t="s">
        <v>121</v>
      </c>
      <c r="D410" s="98" t="s">
        <v>142</v>
      </c>
      <c r="E410" s="13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2">
        <v>1</v>
      </c>
    </row>
    <row r="411" spans="1:25">
      <c r="A411" s="118"/>
      <c r="B411" s="101" t="s">
        <v>143</v>
      </c>
      <c r="C411" s="90" t="s">
        <v>143</v>
      </c>
      <c r="D411" s="134" t="s">
        <v>145</v>
      </c>
      <c r="E411" s="13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2" t="s">
        <v>3</v>
      </c>
    </row>
    <row r="412" spans="1:25">
      <c r="A412" s="118"/>
      <c r="B412" s="101"/>
      <c r="C412" s="90"/>
      <c r="D412" s="91" t="s">
        <v>172</v>
      </c>
      <c r="E412" s="13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2">
        <v>2</v>
      </c>
    </row>
    <row r="413" spans="1:25">
      <c r="A413" s="118"/>
      <c r="B413" s="101"/>
      <c r="C413" s="90"/>
      <c r="D413" s="109"/>
      <c r="E413" s="13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12">
        <v>2</v>
      </c>
    </row>
    <row r="414" spans="1:25">
      <c r="A414" s="118"/>
      <c r="B414" s="100">
        <v>1</v>
      </c>
      <c r="C414" s="96">
        <v>1</v>
      </c>
      <c r="D414" s="104">
        <v>1.7</v>
      </c>
      <c r="E414" s="13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12">
        <v>1</v>
      </c>
    </row>
    <row r="415" spans="1:25">
      <c r="A415" s="118"/>
      <c r="B415" s="101">
        <v>1</v>
      </c>
      <c r="C415" s="90">
        <v>2</v>
      </c>
      <c r="D415" s="92">
        <v>1.6</v>
      </c>
      <c r="E415" s="13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12">
        <v>10</v>
      </c>
    </row>
    <row r="416" spans="1:25">
      <c r="A416" s="118"/>
      <c r="B416" s="101">
        <v>1</v>
      </c>
      <c r="C416" s="90">
        <v>3</v>
      </c>
      <c r="D416" s="92">
        <v>1.7</v>
      </c>
      <c r="E416" s="13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12">
        <v>16</v>
      </c>
    </row>
    <row r="417" spans="1:25">
      <c r="A417" s="118"/>
      <c r="B417" s="101">
        <v>1</v>
      </c>
      <c r="C417" s="90">
        <v>4</v>
      </c>
      <c r="D417" s="92">
        <v>1.5</v>
      </c>
      <c r="E417" s="13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12">
        <v>1.6666666666666701</v>
      </c>
    </row>
    <row r="418" spans="1:25">
      <c r="A418" s="118"/>
      <c r="B418" s="101">
        <v>1</v>
      </c>
      <c r="C418" s="90">
        <v>5</v>
      </c>
      <c r="D418" s="92">
        <v>1.6</v>
      </c>
      <c r="E418" s="13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3"/>
    </row>
    <row r="419" spans="1:25">
      <c r="A419" s="118"/>
      <c r="B419" s="101">
        <v>1</v>
      </c>
      <c r="C419" s="90">
        <v>6</v>
      </c>
      <c r="D419" s="92">
        <v>1.9</v>
      </c>
      <c r="E419" s="13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3"/>
    </row>
    <row r="420" spans="1:25">
      <c r="A420" s="118"/>
      <c r="B420" s="102" t="s">
        <v>156</v>
      </c>
      <c r="C420" s="94"/>
      <c r="D420" s="106">
        <v>1.6666666666666667</v>
      </c>
      <c r="E420" s="13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3"/>
    </row>
    <row r="421" spans="1:25">
      <c r="A421" s="118"/>
      <c r="B421" s="2" t="s">
        <v>157</v>
      </c>
      <c r="C421" s="114"/>
      <c r="D421" s="93">
        <v>1.65</v>
      </c>
      <c r="E421" s="13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3"/>
    </row>
    <row r="422" spans="1:25">
      <c r="A422" s="118"/>
      <c r="B422" s="2" t="s">
        <v>158</v>
      </c>
      <c r="C422" s="114"/>
      <c r="D422" s="93">
        <v>0.13662601021279461</v>
      </c>
      <c r="E422" s="180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13"/>
    </row>
    <row r="423" spans="1:25">
      <c r="A423" s="118"/>
      <c r="B423" s="2" t="s">
        <v>93</v>
      </c>
      <c r="C423" s="114"/>
      <c r="D423" s="95">
        <v>8.1975606127676764E-2</v>
      </c>
      <c r="E423" s="13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16"/>
    </row>
    <row r="424" spans="1:25">
      <c r="A424" s="118"/>
      <c r="B424" s="103" t="s">
        <v>159</v>
      </c>
      <c r="C424" s="114"/>
      <c r="D424" s="95">
        <v>-1.9984014443252818E-15</v>
      </c>
      <c r="E424" s="13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16"/>
    </row>
    <row r="425" spans="1:25">
      <c r="B425" s="124"/>
      <c r="C425" s="102"/>
      <c r="D425" s="111"/>
    </row>
    <row r="426" spans="1:25">
      <c r="B426" s="128" t="s">
        <v>296</v>
      </c>
      <c r="Y426" s="112" t="s">
        <v>171</v>
      </c>
    </row>
    <row r="427" spans="1:25">
      <c r="A427" s="108" t="s">
        <v>34</v>
      </c>
      <c r="B427" s="100" t="s">
        <v>120</v>
      </c>
      <c r="C427" s="97" t="s">
        <v>121</v>
      </c>
      <c r="D427" s="98" t="s">
        <v>142</v>
      </c>
      <c r="E427" s="13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12">
        <v>1</v>
      </c>
    </row>
    <row r="428" spans="1:25">
      <c r="A428" s="118"/>
      <c r="B428" s="101" t="s">
        <v>143</v>
      </c>
      <c r="C428" s="90" t="s">
        <v>143</v>
      </c>
      <c r="D428" s="134" t="s">
        <v>145</v>
      </c>
      <c r="E428" s="13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12" t="s">
        <v>3</v>
      </c>
    </row>
    <row r="429" spans="1:25">
      <c r="A429" s="118"/>
      <c r="B429" s="101"/>
      <c r="C429" s="90"/>
      <c r="D429" s="91" t="s">
        <v>172</v>
      </c>
      <c r="E429" s="13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12">
        <v>0</v>
      </c>
    </row>
    <row r="430" spans="1:25">
      <c r="A430" s="118"/>
      <c r="B430" s="101"/>
      <c r="C430" s="90"/>
      <c r="D430" s="109"/>
      <c r="E430" s="13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12">
        <v>0</v>
      </c>
    </row>
    <row r="431" spans="1:25">
      <c r="A431" s="118"/>
      <c r="B431" s="100">
        <v>1</v>
      </c>
      <c r="C431" s="96">
        <v>1</v>
      </c>
      <c r="D431" s="190">
        <v>70</v>
      </c>
      <c r="E431" s="191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3">
        <v>1</v>
      </c>
    </row>
    <row r="432" spans="1:25">
      <c r="A432" s="118"/>
      <c r="B432" s="101">
        <v>1</v>
      </c>
      <c r="C432" s="90">
        <v>2</v>
      </c>
      <c r="D432" s="194">
        <v>68</v>
      </c>
      <c r="E432" s="191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3">
        <v>12</v>
      </c>
    </row>
    <row r="433" spans="1:25">
      <c r="A433" s="118"/>
      <c r="B433" s="101">
        <v>1</v>
      </c>
      <c r="C433" s="90">
        <v>3</v>
      </c>
      <c r="D433" s="194">
        <v>71</v>
      </c>
      <c r="E433" s="191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3">
        <v>16</v>
      </c>
    </row>
    <row r="434" spans="1:25">
      <c r="A434" s="118"/>
      <c r="B434" s="101">
        <v>1</v>
      </c>
      <c r="C434" s="90">
        <v>4</v>
      </c>
      <c r="D434" s="194">
        <v>67</v>
      </c>
      <c r="E434" s="191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3">
        <v>68</v>
      </c>
    </row>
    <row r="435" spans="1:25">
      <c r="A435" s="118"/>
      <c r="B435" s="101">
        <v>1</v>
      </c>
      <c r="C435" s="90">
        <v>5</v>
      </c>
      <c r="D435" s="194">
        <v>64</v>
      </c>
      <c r="E435" s="191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5"/>
    </row>
    <row r="436" spans="1:25">
      <c r="A436" s="118"/>
      <c r="B436" s="101">
        <v>1</v>
      </c>
      <c r="C436" s="90">
        <v>6</v>
      </c>
      <c r="D436" s="194">
        <v>68</v>
      </c>
      <c r="E436" s="191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5"/>
    </row>
    <row r="437" spans="1:25">
      <c r="A437" s="118"/>
      <c r="B437" s="102" t="s">
        <v>156</v>
      </c>
      <c r="C437" s="94"/>
      <c r="D437" s="196">
        <v>68</v>
      </c>
      <c r="E437" s="191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5"/>
    </row>
    <row r="438" spans="1:25">
      <c r="A438" s="118"/>
      <c r="B438" s="2" t="s">
        <v>157</v>
      </c>
      <c r="C438" s="114"/>
      <c r="D438" s="197">
        <v>68</v>
      </c>
      <c r="E438" s="191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5"/>
    </row>
    <row r="439" spans="1:25">
      <c r="A439" s="118"/>
      <c r="B439" s="2" t="s">
        <v>158</v>
      </c>
      <c r="C439" s="114"/>
      <c r="D439" s="197">
        <v>2.4494897427831779</v>
      </c>
      <c r="E439" s="191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5"/>
    </row>
    <row r="440" spans="1:25">
      <c r="A440" s="118"/>
      <c r="B440" s="2" t="s">
        <v>93</v>
      </c>
      <c r="C440" s="114"/>
      <c r="D440" s="95">
        <v>3.6021907982105555E-2</v>
      </c>
      <c r="E440" s="13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16"/>
    </row>
    <row r="441" spans="1:25">
      <c r="A441" s="118"/>
      <c r="B441" s="103" t="s">
        <v>159</v>
      </c>
      <c r="C441" s="114"/>
      <c r="D441" s="95">
        <v>0</v>
      </c>
      <c r="E441" s="13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16"/>
    </row>
    <row r="442" spans="1:25">
      <c r="B442" s="124"/>
      <c r="C442" s="102"/>
      <c r="D442" s="111"/>
    </row>
    <row r="443" spans="1:25">
      <c r="B443" s="128" t="s">
        <v>297</v>
      </c>
      <c r="Y443" s="112" t="s">
        <v>171</v>
      </c>
    </row>
    <row r="444" spans="1:25">
      <c r="A444" s="108" t="s">
        <v>57</v>
      </c>
      <c r="B444" s="100" t="s">
        <v>120</v>
      </c>
      <c r="C444" s="97" t="s">
        <v>121</v>
      </c>
      <c r="D444" s="98" t="s">
        <v>142</v>
      </c>
      <c r="E444" s="13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2">
        <v>1</v>
      </c>
    </row>
    <row r="445" spans="1:25">
      <c r="A445" s="118"/>
      <c r="B445" s="101" t="s">
        <v>143</v>
      </c>
      <c r="C445" s="90" t="s">
        <v>143</v>
      </c>
      <c r="D445" s="134" t="s">
        <v>145</v>
      </c>
      <c r="E445" s="13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2" t="s">
        <v>1</v>
      </c>
    </row>
    <row r="446" spans="1:25">
      <c r="A446" s="118"/>
      <c r="B446" s="101"/>
      <c r="C446" s="90"/>
      <c r="D446" s="91" t="s">
        <v>172</v>
      </c>
      <c r="E446" s="13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2">
        <v>3</v>
      </c>
    </row>
    <row r="447" spans="1:25">
      <c r="A447" s="118"/>
      <c r="B447" s="101"/>
      <c r="C447" s="90"/>
      <c r="D447" s="109"/>
      <c r="E447" s="13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2">
        <v>3</v>
      </c>
    </row>
    <row r="448" spans="1:25">
      <c r="A448" s="118"/>
      <c r="B448" s="100">
        <v>1</v>
      </c>
      <c r="C448" s="96">
        <v>1</v>
      </c>
      <c r="D448" s="171">
        <v>0.1</v>
      </c>
      <c r="E448" s="173"/>
      <c r="F448" s="174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4"/>
      <c r="U448" s="174"/>
      <c r="V448" s="174"/>
      <c r="W448" s="174"/>
      <c r="X448" s="174"/>
      <c r="Y448" s="175">
        <v>1</v>
      </c>
    </row>
    <row r="449" spans="1:25">
      <c r="A449" s="118"/>
      <c r="B449" s="101">
        <v>1</v>
      </c>
      <c r="C449" s="90">
        <v>2</v>
      </c>
      <c r="D449" s="177">
        <v>0.09</v>
      </c>
      <c r="E449" s="173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/>
      <c r="V449" s="174"/>
      <c r="W449" s="174"/>
      <c r="X449" s="174"/>
      <c r="Y449" s="175">
        <v>13</v>
      </c>
    </row>
    <row r="450" spans="1:25">
      <c r="A450" s="118"/>
      <c r="B450" s="101">
        <v>1</v>
      </c>
      <c r="C450" s="90">
        <v>3</v>
      </c>
      <c r="D450" s="177">
        <v>0.09</v>
      </c>
      <c r="E450" s="173"/>
      <c r="F450" s="174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5">
        <v>16</v>
      </c>
    </row>
    <row r="451" spans="1:25">
      <c r="A451" s="118"/>
      <c r="B451" s="101">
        <v>1</v>
      </c>
      <c r="C451" s="90">
        <v>4</v>
      </c>
      <c r="D451" s="177">
        <v>0.09</v>
      </c>
      <c r="E451" s="173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5">
        <v>9.1666666666666702E-2</v>
      </c>
    </row>
    <row r="452" spans="1:25">
      <c r="A452" s="118"/>
      <c r="B452" s="101">
        <v>1</v>
      </c>
      <c r="C452" s="90">
        <v>5</v>
      </c>
      <c r="D452" s="177">
        <v>0.09</v>
      </c>
      <c r="E452" s="173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15"/>
    </row>
    <row r="453" spans="1:25">
      <c r="A453" s="118"/>
      <c r="B453" s="101">
        <v>1</v>
      </c>
      <c r="C453" s="90">
        <v>6</v>
      </c>
      <c r="D453" s="177">
        <v>0.09</v>
      </c>
      <c r="E453" s="173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/>
      <c r="V453" s="174"/>
      <c r="W453" s="174"/>
      <c r="X453" s="174"/>
      <c r="Y453" s="115"/>
    </row>
    <row r="454" spans="1:25">
      <c r="A454" s="118"/>
      <c r="B454" s="102" t="s">
        <v>156</v>
      </c>
      <c r="C454" s="94"/>
      <c r="D454" s="179">
        <v>9.166666666666666E-2</v>
      </c>
      <c r="E454" s="173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15"/>
    </row>
    <row r="455" spans="1:25">
      <c r="A455" s="118"/>
      <c r="B455" s="2" t="s">
        <v>157</v>
      </c>
      <c r="C455" s="114"/>
      <c r="D455" s="107">
        <v>0.09</v>
      </c>
      <c r="E455" s="173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15"/>
    </row>
    <row r="456" spans="1:25">
      <c r="A456" s="118"/>
      <c r="B456" s="2" t="s">
        <v>158</v>
      </c>
      <c r="C456" s="114"/>
      <c r="D456" s="107">
        <v>4.0824829046386332E-3</v>
      </c>
      <c r="E456" s="13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115"/>
    </row>
    <row r="457" spans="1:25">
      <c r="A457" s="118"/>
      <c r="B457" s="2" t="s">
        <v>93</v>
      </c>
      <c r="C457" s="114"/>
      <c r="D457" s="95">
        <v>4.4536177141512368E-2</v>
      </c>
      <c r="E457" s="13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16"/>
    </row>
    <row r="458" spans="1:25">
      <c r="A458" s="118"/>
      <c r="B458" s="103" t="s">
        <v>159</v>
      </c>
      <c r="C458" s="114"/>
      <c r="D458" s="95">
        <v>-4.4408920985006262E-16</v>
      </c>
      <c r="E458" s="13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6"/>
    </row>
    <row r="459" spans="1:25">
      <c r="B459" s="124"/>
      <c r="C459" s="102"/>
      <c r="D459" s="111"/>
    </row>
    <row r="460" spans="1:25">
      <c r="B460" s="128" t="s">
        <v>298</v>
      </c>
      <c r="Y460" s="112" t="s">
        <v>171</v>
      </c>
    </row>
    <row r="461" spans="1:25">
      <c r="A461" s="108" t="s">
        <v>37</v>
      </c>
      <c r="B461" s="100" t="s">
        <v>120</v>
      </c>
      <c r="C461" s="97" t="s">
        <v>121</v>
      </c>
      <c r="D461" s="98" t="s">
        <v>142</v>
      </c>
      <c r="E461" s="13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2">
        <v>1</v>
      </c>
    </row>
    <row r="462" spans="1:25">
      <c r="A462" s="118"/>
      <c r="B462" s="101" t="s">
        <v>143</v>
      </c>
      <c r="C462" s="90" t="s">
        <v>143</v>
      </c>
      <c r="D462" s="134" t="s">
        <v>145</v>
      </c>
      <c r="E462" s="13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2" t="s">
        <v>3</v>
      </c>
    </row>
    <row r="463" spans="1:25">
      <c r="A463" s="118"/>
      <c r="B463" s="101"/>
      <c r="C463" s="90"/>
      <c r="D463" s="91" t="s">
        <v>172</v>
      </c>
      <c r="E463" s="13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2">
        <v>2</v>
      </c>
    </row>
    <row r="464" spans="1:25">
      <c r="A464" s="118"/>
      <c r="B464" s="101"/>
      <c r="C464" s="90"/>
      <c r="D464" s="109"/>
      <c r="E464" s="13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2">
        <v>2</v>
      </c>
    </row>
    <row r="465" spans="1:25">
      <c r="A465" s="118"/>
      <c r="B465" s="100">
        <v>1</v>
      </c>
      <c r="C465" s="96">
        <v>1</v>
      </c>
      <c r="D465" s="104">
        <v>10</v>
      </c>
      <c r="E465" s="13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112">
        <v>1</v>
      </c>
    </row>
    <row r="466" spans="1:25">
      <c r="A466" s="118"/>
      <c r="B466" s="101">
        <v>1</v>
      </c>
      <c r="C466" s="90">
        <v>2</v>
      </c>
      <c r="D466" s="92">
        <v>9</v>
      </c>
      <c r="E466" s="13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12">
        <v>14</v>
      </c>
    </row>
    <row r="467" spans="1:25">
      <c r="A467" s="118"/>
      <c r="B467" s="101">
        <v>1</v>
      </c>
      <c r="C467" s="90">
        <v>3</v>
      </c>
      <c r="D467" s="92">
        <v>10</v>
      </c>
      <c r="E467" s="13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12">
        <v>16</v>
      </c>
    </row>
    <row r="468" spans="1:25">
      <c r="A468" s="118"/>
      <c r="B468" s="101">
        <v>1</v>
      </c>
      <c r="C468" s="90">
        <v>4</v>
      </c>
      <c r="D468" s="92">
        <v>9</v>
      </c>
      <c r="E468" s="13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112">
        <v>9.5</v>
      </c>
    </row>
    <row r="469" spans="1:25">
      <c r="A469" s="118"/>
      <c r="B469" s="101">
        <v>1</v>
      </c>
      <c r="C469" s="90">
        <v>5</v>
      </c>
      <c r="D469" s="92">
        <v>10</v>
      </c>
      <c r="E469" s="13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113"/>
    </row>
    <row r="470" spans="1:25">
      <c r="A470" s="118"/>
      <c r="B470" s="101">
        <v>1</v>
      </c>
      <c r="C470" s="90">
        <v>6</v>
      </c>
      <c r="D470" s="92">
        <v>9</v>
      </c>
      <c r="E470" s="13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13"/>
    </row>
    <row r="471" spans="1:25">
      <c r="A471" s="118"/>
      <c r="B471" s="102" t="s">
        <v>156</v>
      </c>
      <c r="C471" s="94"/>
      <c r="D471" s="106">
        <v>9.5</v>
      </c>
      <c r="E471" s="13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13"/>
    </row>
    <row r="472" spans="1:25">
      <c r="A472" s="118"/>
      <c r="B472" s="2" t="s">
        <v>157</v>
      </c>
      <c r="C472" s="114"/>
      <c r="D472" s="93">
        <v>9.5</v>
      </c>
      <c r="E472" s="13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13"/>
    </row>
    <row r="473" spans="1:25">
      <c r="A473" s="118"/>
      <c r="B473" s="2" t="s">
        <v>158</v>
      </c>
      <c r="C473" s="114"/>
      <c r="D473" s="93">
        <v>0.54772255750516607</v>
      </c>
      <c r="E473" s="180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13"/>
    </row>
    <row r="474" spans="1:25">
      <c r="A474" s="118"/>
      <c r="B474" s="2" t="s">
        <v>93</v>
      </c>
      <c r="C474" s="114"/>
      <c r="D474" s="95">
        <v>5.7655006053175376E-2</v>
      </c>
      <c r="E474" s="13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16"/>
    </row>
    <row r="475" spans="1:25">
      <c r="A475" s="118"/>
      <c r="B475" s="103" t="s">
        <v>159</v>
      </c>
      <c r="C475" s="114"/>
      <c r="D475" s="95">
        <v>0</v>
      </c>
      <c r="E475" s="13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16"/>
    </row>
    <row r="476" spans="1:25">
      <c r="B476" s="124"/>
      <c r="C476" s="102"/>
      <c r="D476" s="111"/>
    </row>
    <row r="477" spans="1:25">
      <c r="B477" s="128" t="s">
        <v>299</v>
      </c>
      <c r="Y477" s="112" t="s">
        <v>171</v>
      </c>
    </row>
    <row r="478" spans="1:25">
      <c r="A478" s="108" t="s">
        <v>43</v>
      </c>
      <c r="B478" s="100" t="s">
        <v>120</v>
      </c>
      <c r="C478" s="97" t="s">
        <v>121</v>
      </c>
      <c r="D478" s="98" t="s">
        <v>142</v>
      </c>
      <c r="E478" s="13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12">
        <v>1</v>
      </c>
    </row>
    <row r="479" spans="1:25">
      <c r="A479" s="118"/>
      <c r="B479" s="101" t="s">
        <v>143</v>
      </c>
      <c r="C479" s="90" t="s">
        <v>143</v>
      </c>
      <c r="D479" s="134" t="s">
        <v>145</v>
      </c>
      <c r="E479" s="13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12" t="s">
        <v>3</v>
      </c>
    </row>
    <row r="480" spans="1:25">
      <c r="A480" s="118"/>
      <c r="B480" s="101"/>
      <c r="C480" s="90"/>
      <c r="D480" s="91" t="s">
        <v>172</v>
      </c>
      <c r="E480" s="13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2">
        <v>0</v>
      </c>
    </row>
    <row r="481" spans="1:25">
      <c r="A481" s="118"/>
      <c r="B481" s="101"/>
      <c r="C481" s="90"/>
      <c r="D481" s="109"/>
      <c r="E481" s="13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12">
        <v>0</v>
      </c>
    </row>
    <row r="482" spans="1:25">
      <c r="A482" s="118"/>
      <c r="B482" s="100">
        <v>1</v>
      </c>
      <c r="C482" s="96">
        <v>1</v>
      </c>
      <c r="D482" s="190">
        <v>130</v>
      </c>
      <c r="E482" s="191"/>
      <c r="F482" s="192"/>
      <c r="G482" s="192"/>
      <c r="H482" s="192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2"/>
      <c r="W482" s="192"/>
      <c r="X482" s="192"/>
      <c r="Y482" s="193">
        <v>1</v>
      </c>
    </row>
    <row r="483" spans="1:25">
      <c r="A483" s="118"/>
      <c r="B483" s="101">
        <v>1</v>
      </c>
      <c r="C483" s="90">
        <v>2</v>
      </c>
      <c r="D483" s="194">
        <v>129</v>
      </c>
      <c r="E483" s="191"/>
      <c r="F483" s="192"/>
      <c r="G483" s="192"/>
      <c r="H483" s="192"/>
      <c r="I483" s="192"/>
      <c r="J483" s="192"/>
      <c r="K483" s="192"/>
      <c r="L483" s="192"/>
      <c r="M483" s="192"/>
      <c r="N483" s="192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3">
        <v>16</v>
      </c>
    </row>
    <row r="484" spans="1:25">
      <c r="A484" s="118"/>
      <c r="B484" s="101">
        <v>1</v>
      </c>
      <c r="C484" s="90">
        <v>3</v>
      </c>
      <c r="D484" s="194">
        <v>132</v>
      </c>
      <c r="E484" s="191"/>
      <c r="F484" s="192"/>
      <c r="G484" s="192"/>
      <c r="H484" s="192"/>
      <c r="I484" s="192"/>
      <c r="J484" s="192"/>
      <c r="K484" s="192"/>
      <c r="L484" s="192"/>
      <c r="M484" s="192"/>
      <c r="N484" s="192"/>
      <c r="O484" s="192"/>
      <c r="P484" s="192"/>
      <c r="Q484" s="192"/>
      <c r="R484" s="192"/>
      <c r="S484" s="192"/>
      <c r="T484" s="192"/>
      <c r="U484" s="192"/>
      <c r="V484" s="192"/>
      <c r="W484" s="192"/>
      <c r="X484" s="192"/>
      <c r="Y484" s="193">
        <v>16</v>
      </c>
    </row>
    <row r="485" spans="1:25">
      <c r="A485" s="118"/>
      <c r="B485" s="101">
        <v>1</v>
      </c>
      <c r="C485" s="90">
        <v>4</v>
      </c>
      <c r="D485" s="194">
        <v>122</v>
      </c>
      <c r="E485" s="191"/>
      <c r="F485" s="192"/>
      <c r="G485" s="192"/>
      <c r="H485" s="192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S485" s="192"/>
      <c r="T485" s="192"/>
      <c r="U485" s="192"/>
      <c r="V485" s="192"/>
      <c r="W485" s="192"/>
      <c r="X485" s="192"/>
      <c r="Y485" s="193">
        <v>127</v>
      </c>
    </row>
    <row r="486" spans="1:25">
      <c r="A486" s="118"/>
      <c r="B486" s="101">
        <v>1</v>
      </c>
      <c r="C486" s="90">
        <v>5</v>
      </c>
      <c r="D486" s="194">
        <v>125</v>
      </c>
      <c r="E486" s="191"/>
      <c r="F486" s="192"/>
      <c r="G486" s="192"/>
      <c r="H486" s="192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5"/>
    </row>
    <row r="487" spans="1:25">
      <c r="A487" s="118"/>
      <c r="B487" s="101">
        <v>1</v>
      </c>
      <c r="C487" s="90">
        <v>6</v>
      </c>
      <c r="D487" s="194">
        <v>124</v>
      </c>
      <c r="E487" s="191"/>
      <c r="F487" s="192"/>
      <c r="G487" s="192"/>
      <c r="H487" s="192"/>
      <c r="I487" s="192"/>
      <c r="J487" s="192"/>
      <c r="K487" s="192"/>
      <c r="L487" s="192"/>
      <c r="M487" s="192"/>
      <c r="N487" s="192"/>
      <c r="O487" s="192"/>
      <c r="P487" s="192"/>
      <c r="Q487" s="192"/>
      <c r="R487" s="192"/>
      <c r="S487" s="192"/>
      <c r="T487" s="192"/>
      <c r="U487" s="192"/>
      <c r="V487" s="192"/>
      <c r="W487" s="192"/>
      <c r="X487" s="192"/>
      <c r="Y487" s="195"/>
    </row>
    <row r="488" spans="1:25">
      <c r="A488" s="118"/>
      <c r="B488" s="102" t="s">
        <v>156</v>
      </c>
      <c r="C488" s="94"/>
      <c r="D488" s="196">
        <v>127</v>
      </c>
      <c r="E488" s="191"/>
      <c r="F488" s="192"/>
      <c r="G488" s="192"/>
      <c r="H488" s="192"/>
      <c r="I488" s="192"/>
      <c r="J488" s="192"/>
      <c r="K488" s="192"/>
      <c r="L488" s="192"/>
      <c r="M488" s="192"/>
      <c r="N488" s="192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5"/>
    </row>
    <row r="489" spans="1:25">
      <c r="A489" s="118"/>
      <c r="B489" s="2" t="s">
        <v>157</v>
      </c>
      <c r="C489" s="114"/>
      <c r="D489" s="197">
        <v>127</v>
      </c>
      <c r="E489" s="191"/>
      <c r="F489" s="192"/>
      <c r="G489" s="192"/>
      <c r="H489" s="192"/>
      <c r="I489" s="192"/>
      <c r="J489" s="192"/>
      <c r="K489" s="192"/>
      <c r="L489" s="192"/>
      <c r="M489" s="192"/>
      <c r="N489" s="192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5"/>
    </row>
    <row r="490" spans="1:25">
      <c r="A490" s="118"/>
      <c r="B490" s="2" t="s">
        <v>158</v>
      </c>
      <c r="C490" s="114"/>
      <c r="D490" s="197">
        <v>3.8987177379235853</v>
      </c>
      <c r="E490" s="191"/>
      <c r="F490" s="192"/>
      <c r="G490" s="192"/>
      <c r="H490" s="192"/>
      <c r="I490" s="192"/>
      <c r="J490" s="192"/>
      <c r="K490" s="192"/>
      <c r="L490" s="192"/>
      <c r="M490" s="192"/>
      <c r="N490" s="192"/>
      <c r="O490" s="192"/>
      <c r="P490" s="192"/>
      <c r="Q490" s="192"/>
      <c r="R490" s="192"/>
      <c r="S490" s="192"/>
      <c r="T490" s="192"/>
      <c r="U490" s="192"/>
      <c r="V490" s="192"/>
      <c r="W490" s="192"/>
      <c r="X490" s="192"/>
      <c r="Y490" s="195"/>
    </row>
    <row r="491" spans="1:25">
      <c r="A491" s="118"/>
      <c r="B491" s="2" t="s">
        <v>93</v>
      </c>
      <c r="C491" s="114"/>
      <c r="D491" s="95">
        <v>3.0698564865540044E-2</v>
      </c>
      <c r="E491" s="13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16"/>
    </row>
    <row r="492" spans="1:25">
      <c r="A492" s="118"/>
      <c r="B492" s="103" t="s">
        <v>159</v>
      </c>
      <c r="C492" s="114"/>
      <c r="D492" s="95">
        <v>0</v>
      </c>
      <c r="E492" s="13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16"/>
    </row>
    <row r="493" spans="1:25">
      <c r="B493" s="124"/>
      <c r="C493" s="102"/>
      <c r="D493" s="111"/>
    </row>
    <row r="494" spans="1:25">
      <c r="B494" s="128" t="s">
        <v>300</v>
      </c>
      <c r="Y494" s="112" t="s">
        <v>66</v>
      </c>
    </row>
    <row r="495" spans="1:25">
      <c r="A495" s="108" t="s">
        <v>59</v>
      </c>
      <c r="B495" s="100" t="s">
        <v>120</v>
      </c>
      <c r="C495" s="97" t="s">
        <v>121</v>
      </c>
      <c r="D495" s="98" t="s">
        <v>142</v>
      </c>
      <c r="E495" s="99" t="s">
        <v>142</v>
      </c>
      <c r="F495" s="99" t="s">
        <v>142</v>
      </c>
      <c r="G495" s="99" t="s">
        <v>142</v>
      </c>
      <c r="H495" s="99" t="s">
        <v>142</v>
      </c>
      <c r="I495" s="99" t="s">
        <v>142</v>
      </c>
      <c r="J495" s="99" t="s">
        <v>142</v>
      </c>
      <c r="K495" s="99" t="s">
        <v>142</v>
      </c>
      <c r="L495" s="99" t="s">
        <v>142</v>
      </c>
      <c r="M495" s="99" t="s">
        <v>142</v>
      </c>
      <c r="N495" s="99" t="s">
        <v>142</v>
      </c>
      <c r="O495" s="99" t="s">
        <v>142</v>
      </c>
      <c r="P495" s="99" t="s">
        <v>142</v>
      </c>
      <c r="Q495" s="99" t="s">
        <v>142</v>
      </c>
      <c r="R495" s="99" t="s">
        <v>142</v>
      </c>
      <c r="S495" s="99" t="s">
        <v>142</v>
      </c>
      <c r="T495" s="136"/>
      <c r="U495" s="2"/>
      <c r="V495" s="2"/>
      <c r="W495" s="2"/>
      <c r="X495" s="2"/>
      <c r="Y495" s="112">
        <v>1</v>
      </c>
    </row>
    <row r="496" spans="1:25">
      <c r="A496" s="118"/>
      <c r="B496" s="101" t="s">
        <v>143</v>
      </c>
      <c r="C496" s="90" t="s">
        <v>143</v>
      </c>
      <c r="D496" s="134" t="s">
        <v>146</v>
      </c>
      <c r="E496" s="135" t="s">
        <v>147</v>
      </c>
      <c r="F496" s="135" t="s">
        <v>148</v>
      </c>
      <c r="G496" s="135" t="s">
        <v>149</v>
      </c>
      <c r="H496" s="135" t="s">
        <v>144</v>
      </c>
      <c r="I496" s="135" t="s">
        <v>151</v>
      </c>
      <c r="J496" s="135" t="s">
        <v>145</v>
      </c>
      <c r="K496" s="135" t="s">
        <v>152</v>
      </c>
      <c r="L496" s="135" t="s">
        <v>153</v>
      </c>
      <c r="M496" s="135" t="s">
        <v>161</v>
      </c>
      <c r="N496" s="135" t="s">
        <v>162</v>
      </c>
      <c r="O496" s="135" t="s">
        <v>163</v>
      </c>
      <c r="P496" s="135" t="s">
        <v>165</v>
      </c>
      <c r="Q496" s="135" t="s">
        <v>166</v>
      </c>
      <c r="R496" s="135" t="s">
        <v>167</v>
      </c>
      <c r="S496" s="135" t="s">
        <v>168</v>
      </c>
      <c r="T496" s="136"/>
      <c r="U496" s="2"/>
      <c r="V496" s="2"/>
      <c r="W496" s="2"/>
      <c r="X496" s="2"/>
      <c r="Y496" s="112" t="s">
        <v>1</v>
      </c>
    </row>
    <row r="497" spans="1:25">
      <c r="A497" s="118"/>
      <c r="B497" s="101"/>
      <c r="C497" s="90"/>
      <c r="D497" s="91" t="s">
        <v>173</v>
      </c>
      <c r="E497" s="92" t="s">
        <v>173</v>
      </c>
      <c r="F497" s="92" t="s">
        <v>173</v>
      </c>
      <c r="G497" s="92" t="s">
        <v>173</v>
      </c>
      <c r="H497" s="92" t="s">
        <v>173</v>
      </c>
      <c r="I497" s="92" t="s">
        <v>173</v>
      </c>
      <c r="J497" s="92" t="s">
        <v>172</v>
      </c>
      <c r="K497" s="92" t="s">
        <v>173</v>
      </c>
      <c r="L497" s="92" t="s">
        <v>173</v>
      </c>
      <c r="M497" s="92" t="s">
        <v>173</v>
      </c>
      <c r="N497" s="92" t="s">
        <v>173</v>
      </c>
      <c r="O497" s="92" t="s">
        <v>173</v>
      </c>
      <c r="P497" s="92" t="s">
        <v>173</v>
      </c>
      <c r="Q497" s="92" t="s">
        <v>173</v>
      </c>
      <c r="R497" s="92" t="s">
        <v>173</v>
      </c>
      <c r="S497" s="92" t="s">
        <v>173</v>
      </c>
      <c r="T497" s="136"/>
      <c r="U497" s="2"/>
      <c r="V497" s="2"/>
      <c r="W497" s="2"/>
      <c r="X497" s="2"/>
      <c r="Y497" s="112">
        <v>3</v>
      </c>
    </row>
    <row r="498" spans="1:25">
      <c r="A498" s="118"/>
      <c r="B498" s="101"/>
      <c r="C498" s="90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36"/>
      <c r="U498" s="2"/>
      <c r="V498" s="2"/>
      <c r="W498" s="2"/>
      <c r="X498" s="2"/>
      <c r="Y498" s="112">
        <v>3</v>
      </c>
    </row>
    <row r="499" spans="1:25">
      <c r="A499" s="118"/>
      <c r="B499" s="100">
        <v>1</v>
      </c>
      <c r="C499" s="96">
        <v>1</v>
      </c>
      <c r="D499" s="171">
        <v>0.33664299999999997</v>
      </c>
      <c r="E499" s="171">
        <v>0.33100000000000002</v>
      </c>
      <c r="F499" s="172">
        <v>0.34354484163705046</v>
      </c>
      <c r="G499" s="171">
        <v>0.373</v>
      </c>
      <c r="H499" s="172">
        <v>0.33500000000000002</v>
      </c>
      <c r="I499" s="171">
        <v>0.35</v>
      </c>
      <c r="J499" s="172">
        <v>0.37</v>
      </c>
      <c r="K499" s="171">
        <v>0.37</v>
      </c>
      <c r="L499" s="171">
        <v>0.38</v>
      </c>
      <c r="M499" s="171">
        <v>0.37</v>
      </c>
      <c r="N499" s="171">
        <v>0.34079999999999999</v>
      </c>
      <c r="O499" s="171">
        <v>0.34499999999999997</v>
      </c>
      <c r="P499" s="171">
        <v>0.38400000000000001</v>
      </c>
      <c r="Q499" s="171">
        <v>0.37</v>
      </c>
      <c r="R499" s="171">
        <v>0.36</v>
      </c>
      <c r="S499" s="171">
        <v>0.4</v>
      </c>
      <c r="T499" s="173"/>
      <c r="U499" s="174"/>
      <c r="V499" s="174"/>
      <c r="W499" s="174"/>
      <c r="X499" s="174"/>
      <c r="Y499" s="175">
        <v>1</v>
      </c>
    </row>
    <row r="500" spans="1:25">
      <c r="A500" s="118"/>
      <c r="B500" s="101">
        <v>1</v>
      </c>
      <c r="C500" s="90">
        <v>2</v>
      </c>
      <c r="D500" s="177">
        <v>0.33636199999999999</v>
      </c>
      <c r="E500" s="177">
        <v>0.33400000000000002</v>
      </c>
      <c r="F500" s="178">
        <v>0.35178483455640169</v>
      </c>
      <c r="G500" s="177">
        <v>0.34129999999999999</v>
      </c>
      <c r="H500" s="178">
        <v>0.34499999999999997</v>
      </c>
      <c r="I500" s="177">
        <v>0.35</v>
      </c>
      <c r="J500" s="178">
        <v>0.37</v>
      </c>
      <c r="K500" s="177">
        <v>0.37</v>
      </c>
      <c r="L500" s="177">
        <v>0.36</v>
      </c>
      <c r="M500" s="177">
        <v>0.37</v>
      </c>
      <c r="N500" s="177">
        <v>0.33549999999999996</v>
      </c>
      <c r="O500" s="177">
        <v>0.35199999999999998</v>
      </c>
      <c r="P500" s="177">
        <v>0.38400000000000001</v>
      </c>
      <c r="Q500" s="177">
        <v>0.36</v>
      </c>
      <c r="R500" s="177">
        <v>0.36</v>
      </c>
      <c r="S500" s="177">
        <v>0.37</v>
      </c>
      <c r="T500" s="173"/>
      <c r="U500" s="174"/>
      <c r="V500" s="174"/>
      <c r="W500" s="174"/>
      <c r="X500" s="174"/>
      <c r="Y500" s="175">
        <v>42</v>
      </c>
    </row>
    <row r="501" spans="1:25">
      <c r="A501" s="118"/>
      <c r="B501" s="101">
        <v>1</v>
      </c>
      <c r="C501" s="90">
        <v>3</v>
      </c>
      <c r="D501" s="177">
        <v>0.32798749999999999</v>
      </c>
      <c r="E501" s="177">
        <v>0.33100000000000002</v>
      </c>
      <c r="F501" s="178">
        <v>0.34612558949544259</v>
      </c>
      <c r="G501" s="177">
        <v>0.35170000000000001</v>
      </c>
      <c r="H501" s="178">
        <v>0.33999999999999997</v>
      </c>
      <c r="I501" s="177">
        <v>0.35</v>
      </c>
      <c r="J501" s="178">
        <v>0.36</v>
      </c>
      <c r="K501" s="178">
        <v>0.37</v>
      </c>
      <c r="L501" s="107">
        <v>0.37</v>
      </c>
      <c r="M501" s="107">
        <v>0.36</v>
      </c>
      <c r="N501" s="107">
        <v>0.33140000000000003</v>
      </c>
      <c r="O501" s="107">
        <v>0.35299999999999998</v>
      </c>
      <c r="P501" s="107">
        <v>0.37</v>
      </c>
      <c r="Q501" s="107">
        <v>0.37</v>
      </c>
      <c r="R501" s="107">
        <v>0.37</v>
      </c>
      <c r="S501" s="107">
        <v>0.37</v>
      </c>
      <c r="T501" s="173"/>
      <c r="U501" s="174"/>
      <c r="V501" s="174"/>
      <c r="W501" s="174"/>
      <c r="X501" s="174"/>
      <c r="Y501" s="175">
        <v>16</v>
      </c>
    </row>
    <row r="502" spans="1:25">
      <c r="A502" s="118"/>
      <c r="B502" s="101">
        <v>1</v>
      </c>
      <c r="C502" s="90">
        <v>4</v>
      </c>
      <c r="D502" s="177">
        <v>0.32479800000000003</v>
      </c>
      <c r="E502" s="177">
        <v>0.33600000000000002</v>
      </c>
      <c r="F502" s="178">
        <v>0.34310955155826589</v>
      </c>
      <c r="G502" s="177">
        <v>0.32519999999999999</v>
      </c>
      <c r="H502" s="178">
        <v>0.33999999999999997</v>
      </c>
      <c r="I502" s="177">
        <v>0.34</v>
      </c>
      <c r="J502" s="178">
        <v>0.34</v>
      </c>
      <c r="K502" s="178">
        <v>0.38</v>
      </c>
      <c r="L502" s="107">
        <v>0.36</v>
      </c>
      <c r="M502" s="107">
        <v>0.37</v>
      </c>
      <c r="N502" s="107">
        <v>0.3332</v>
      </c>
      <c r="O502" s="107">
        <v>0.34599999999999997</v>
      </c>
      <c r="P502" s="107">
        <v>0.38400000000000001</v>
      </c>
      <c r="Q502" s="107">
        <v>0.37</v>
      </c>
      <c r="R502" s="107">
        <v>0.36</v>
      </c>
      <c r="S502" s="107">
        <v>0.37</v>
      </c>
      <c r="T502" s="173"/>
      <c r="U502" s="174"/>
      <c r="V502" s="174"/>
      <c r="W502" s="174"/>
      <c r="X502" s="174"/>
      <c r="Y502" s="175">
        <v>0.35500381425756106</v>
      </c>
    </row>
    <row r="503" spans="1:25">
      <c r="A503" s="118"/>
      <c r="B503" s="101">
        <v>1</v>
      </c>
      <c r="C503" s="90">
        <v>5</v>
      </c>
      <c r="D503" s="177">
        <v>0.333984</v>
      </c>
      <c r="E503" s="177">
        <v>0.33100000000000002</v>
      </c>
      <c r="F503" s="177">
        <v>0.34440784068238783</v>
      </c>
      <c r="G503" s="177">
        <v>0.34639999999999999</v>
      </c>
      <c r="H503" s="177">
        <v>0.34499999999999997</v>
      </c>
      <c r="I503" s="177">
        <v>0.34</v>
      </c>
      <c r="J503" s="177">
        <v>0.36</v>
      </c>
      <c r="K503" s="177">
        <v>0.38</v>
      </c>
      <c r="L503" s="177">
        <v>0.37</v>
      </c>
      <c r="M503" s="177">
        <v>0.37</v>
      </c>
      <c r="N503" s="177">
        <v>0.32919999999999999</v>
      </c>
      <c r="O503" s="177">
        <v>0.35899999999999999</v>
      </c>
      <c r="P503" s="177">
        <v>0.38</v>
      </c>
      <c r="Q503" s="216">
        <v>0.40999999999999992</v>
      </c>
      <c r="R503" s="177">
        <v>0.35</v>
      </c>
      <c r="S503" s="177">
        <v>0.38</v>
      </c>
      <c r="T503" s="173"/>
      <c r="U503" s="174"/>
      <c r="V503" s="174"/>
      <c r="W503" s="174"/>
      <c r="X503" s="174"/>
      <c r="Y503" s="115"/>
    </row>
    <row r="504" spans="1:25">
      <c r="A504" s="118"/>
      <c r="B504" s="101">
        <v>1</v>
      </c>
      <c r="C504" s="90">
        <v>6</v>
      </c>
      <c r="D504" s="177">
        <v>0.33618599999999998</v>
      </c>
      <c r="E504" s="177">
        <v>0.32800000000000001</v>
      </c>
      <c r="F504" s="177">
        <v>0.33973301079630619</v>
      </c>
      <c r="G504" s="177">
        <v>0.35189999999999999</v>
      </c>
      <c r="H504" s="177">
        <v>0.34499999999999997</v>
      </c>
      <c r="I504" s="177">
        <v>0.35</v>
      </c>
      <c r="J504" s="177">
        <v>0.36</v>
      </c>
      <c r="K504" s="177">
        <v>0.37</v>
      </c>
      <c r="L504" s="177">
        <v>0.36</v>
      </c>
      <c r="M504" s="177">
        <v>0.36</v>
      </c>
      <c r="N504" s="177">
        <v>0.33210000000000001</v>
      </c>
      <c r="O504" s="177">
        <v>0.35299999999999998</v>
      </c>
      <c r="P504" s="177">
        <v>0.36499999999999999</v>
      </c>
      <c r="Q504" s="177">
        <v>0.37</v>
      </c>
      <c r="R504" s="177">
        <v>0.35</v>
      </c>
      <c r="S504" s="177">
        <v>0.38</v>
      </c>
      <c r="T504" s="173"/>
      <c r="U504" s="174"/>
      <c r="V504" s="174"/>
      <c r="W504" s="174"/>
      <c r="X504" s="174"/>
      <c r="Y504" s="115"/>
    </row>
    <row r="505" spans="1:25">
      <c r="A505" s="118"/>
      <c r="B505" s="102" t="s">
        <v>156</v>
      </c>
      <c r="C505" s="94"/>
      <c r="D505" s="179">
        <v>0.33266008333333336</v>
      </c>
      <c r="E505" s="179">
        <v>0.33183333333333337</v>
      </c>
      <c r="F505" s="179">
        <v>0.34478427812097578</v>
      </c>
      <c r="G505" s="179">
        <v>0.34824999999999995</v>
      </c>
      <c r="H505" s="179">
        <v>0.34166666666666662</v>
      </c>
      <c r="I505" s="179">
        <v>0.34666666666666668</v>
      </c>
      <c r="J505" s="179">
        <v>0.36000000000000004</v>
      </c>
      <c r="K505" s="179">
        <v>0.37333333333333329</v>
      </c>
      <c r="L505" s="179">
        <v>0.36666666666666664</v>
      </c>
      <c r="M505" s="179">
        <v>0.3666666666666667</v>
      </c>
      <c r="N505" s="179">
        <v>0.33369999999999994</v>
      </c>
      <c r="O505" s="179">
        <v>0.35133333333333328</v>
      </c>
      <c r="P505" s="179">
        <v>0.37783333333333324</v>
      </c>
      <c r="Q505" s="179">
        <v>0.375</v>
      </c>
      <c r="R505" s="179">
        <v>0.35833333333333334</v>
      </c>
      <c r="S505" s="179">
        <v>0.37833333333333335</v>
      </c>
      <c r="T505" s="173"/>
      <c r="U505" s="174"/>
      <c r="V505" s="174"/>
      <c r="W505" s="174"/>
      <c r="X505" s="174"/>
      <c r="Y505" s="115"/>
    </row>
    <row r="506" spans="1:25">
      <c r="A506" s="118"/>
      <c r="B506" s="2" t="s">
        <v>157</v>
      </c>
      <c r="C506" s="114"/>
      <c r="D506" s="107">
        <v>0.33508499999999997</v>
      </c>
      <c r="E506" s="107">
        <v>0.33100000000000002</v>
      </c>
      <c r="F506" s="107">
        <v>0.34397634115971915</v>
      </c>
      <c r="G506" s="107">
        <v>0.34904999999999997</v>
      </c>
      <c r="H506" s="107">
        <v>0.34249999999999997</v>
      </c>
      <c r="I506" s="107">
        <v>0.35</v>
      </c>
      <c r="J506" s="107">
        <v>0.36</v>
      </c>
      <c r="K506" s="107">
        <v>0.37</v>
      </c>
      <c r="L506" s="107">
        <v>0.36499999999999999</v>
      </c>
      <c r="M506" s="107">
        <v>0.37</v>
      </c>
      <c r="N506" s="107">
        <v>0.33265</v>
      </c>
      <c r="O506" s="107">
        <v>0.35249999999999998</v>
      </c>
      <c r="P506" s="107">
        <v>0.38200000000000001</v>
      </c>
      <c r="Q506" s="107">
        <v>0.37</v>
      </c>
      <c r="R506" s="107">
        <v>0.36</v>
      </c>
      <c r="S506" s="107">
        <v>0.375</v>
      </c>
      <c r="T506" s="173"/>
      <c r="U506" s="174"/>
      <c r="V506" s="174"/>
      <c r="W506" s="174"/>
      <c r="X506" s="174"/>
      <c r="Y506" s="115"/>
    </row>
    <row r="507" spans="1:25">
      <c r="A507" s="118"/>
      <c r="B507" s="2" t="s">
        <v>158</v>
      </c>
      <c r="C507" s="114"/>
      <c r="D507" s="107">
        <v>5.0477330596681242E-3</v>
      </c>
      <c r="E507" s="107">
        <v>2.7868739954771335E-3</v>
      </c>
      <c r="F507" s="107">
        <v>4.0200702779139025E-3</v>
      </c>
      <c r="G507" s="107">
        <v>1.5625715983595762E-2</v>
      </c>
      <c r="H507" s="107">
        <v>4.0824829046386159E-3</v>
      </c>
      <c r="I507" s="107">
        <v>5.1639777949431982E-3</v>
      </c>
      <c r="J507" s="107">
        <v>1.0954451150103312E-2</v>
      </c>
      <c r="K507" s="107">
        <v>5.1639777949432268E-3</v>
      </c>
      <c r="L507" s="107">
        <v>8.1649658092772682E-3</v>
      </c>
      <c r="M507" s="107">
        <v>5.1639777949432268E-3</v>
      </c>
      <c r="N507" s="107">
        <v>4.0496913462633091E-3</v>
      </c>
      <c r="O507" s="107">
        <v>5.1639777949432268E-3</v>
      </c>
      <c r="P507" s="107">
        <v>8.3046171896521987E-3</v>
      </c>
      <c r="Q507" s="107">
        <v>1.7606816861658981E-2</v>
      </c>
      <c r="R507" s="107">
        <v>7.5277265270908165E-3</v>
      </c>
      <c r="S507" s="107">
        <v>1.1690451944500132E-2</v>
      </c>
      <c r="T507" s="136"/>
      <c r="U507" s="2"/>
      <c r="V507" s="2"/>
      <c r="W507" s="2"/>
      <c r="X507" s="2"/>
      <c r="Y507" s="115"/>
    </row>
    <row r="508" spans="1:25">
      <c r="A508" s="118"/>
      <c r="B508" s="2" t="s">
        <v>93</v>
      </c>
      <c r="C508" s="114"/>
      <c r="D508" s="95">
        <v>1.5173846555585015E-2</v>
      </c>
      <c r="E508" s="95">
        <v>8.3984148532711203E-3</v>
      </c>
      <c r="F508" s="95">
        <v>1.1659668183893713E-2</v>
      </c>
      <c r="G508" s="95">
        <v>4.4869249055551369E-2</v>
      </c>
      <c r="H508" s="95">
        <v>1.1948730452600829E-2</v>
      </c>
      <c r="I508" s="95">
        <v>1.4896089793105379E-2</v>
      </c>
      <c r="J508" s="95">
        <v>3.0429030972509197E-2</v>
      </c>
      <c r="K508" s="95">
        <v>1.3832083379312216E-2</v>
      </c>
      <c r="L508" s="95">
        <v>2.2268088570756187E-2</v>
      </c>
      <c r="M508" s="95">
        <v>1.4083575804390618E-2</v>
      </c>
      <c r="N508" s="95">
        <v>1.2135724741574198E-2</v>
      </c>
      <c r="O508" s="95">
        <v>1.4698229017864975E-2</v>
      </c>
      <c r="P508" s="95">
        <v>2.1979577917032731E-2</v>
      </c>
      <c r="Q508" s="95">
        <v>4.6951511631090619E-2</v>
      </c>
      <c r="R508" s="95">
        <v>2.100760891281158E-2</v>
      </c>
      <c r="S508" s="95">
        <v>3.0899872981057615E-2</v>
      </c>
      <c r="T508" s="136"/>
      <c r="U508" s="2"/>
      <c r="V508" s="2"/>
      <c r="W508" s="2"/>
      <c r="X508" s="2"/>
      <c r="Y508" s="116"/>
    </row>
    <row r="509" spans="1:25">
      <c r="A509" s="118"/>
      <c r="B509" s="103" t="s">
        <v>159</v>
      </c>
      <c r="C509" s="114"/>
      <c r="D509" s="95">
        <v>-6.293941086508148E-2</v>
      </c>
      <c r="E509" s="95">
        <v>-6.5268259082470359E-2</v>
      </c>
      <c r="F509" s="95">
        <v>-2.8787116436925997E-2</v>
      </c>
      <c r="G509" s="95">
        <v>-1.9024624486600916E-2</v>
      </c>
      <c r="H509" s="95">
        <v>-3.7569026177330378E-2</v>
      </c>
      <c r="I509" s="95">
        <v>-2.3484670462852075E-2</v>
      </c>
      <c r="J509" s="95">
        <v>1.4073611442422918E-2</v>
      </c>
      <c r="K509" s="95">
        <v>5.1631893347697577E-2</v>
      </c>
      <c r="L509" s="95">
        <v>3.2852752395060136E-2</v>
      </c>
      <c r="M509" s="95">
        <v>3.2852752395060358E-2</v>
      </c>
      <c r="N509" s="95">
        <v>-6.0010099615732115E-2</v>
      </c>
      <c r="O509" s="95">
        <v>-1.0339271796006133E-2</v>
      </c>
      <c r="P509" s="95">
        <v>6.4307813490727783E-2</v>
      </c>
      <c r="Q509" s="95">
        <v>5.6326678585857159E-2</v>
      </c>
      <c r="R509" s="95">
        <v>9.3788262042633352E-3</v>
      </c>
      <c r="S509" s="95">
        <v>6.571624906217588E-2</v>
      </c>
      <c r="T509" s="136"/>
      <c r="U509" s="2"/>
      <c r="V509" s="2"/>
      <c r="W509" s="2"/>
      <c r="X509" s="2"/>
      <c r="Y509" s="116"/>
    </row>
    <row r="510" spans="1:25">
      <c r="B510" s="124"/>
      <c r="C510" s="102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</row>
    <row r="511" spans="1:25">
      <c r="B511" s="128" t="s">
        <v>301</v>
      </c>
      <c r="Y511" s="112" t="s">
        <v>171</v>
      </c>
    </row>
    <row r="512" spans="1:25">
      <c r="A512" s="108" t="s">
        <v>6</v>
      </c>
      <c r="B512" s="100" t="s">
        <v>120</v>
      </c>
      <c r="C512" s="97" t="s">
        <v>121</v>
      </c>
      <c r="D512" s="98" t="s">
        <v>142</v>
      </c>
      <c r="E512" s="13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2">
        <v>1</v>
      </c>
    </row>
    <row r="513" spans="1:25">
      <c r="A513" s="118"/>
      <c r="B513" s="101" t="s">
        <v>143</v>
      </c>
      <c r="C513" s="90" t="s">
        <v>143</v>
      </c>
      <c r="D513" s="134" t="s">
        <v>145</v>
      </c>
      <c r="E513" s="13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2" t="s">
        <v>3</v>
      </c>
    </row>
    <row r="514" spans="1:25">
      <c r="A514" s="118"/>
      <c r="B514" s="101"/>
      <c r="C514" s="90"/>
      <c r="D514" s="91" t="s">
        <v>172</v>
      </c>
      <c r="E514" s="13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2">
        <v>2</v>
      </c>
    </row>
    <row r="515" spans="1:25">
      <c r="A515" s="118"/>
      <c r="B515" s="101"/>
      <c r="C515" s="90"/>
      <c r="D515" s="109"/>
      <c r="E515" s="13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2">
        <v>2</v>
      </c>
    </row>
    <row r="516" spans="1:25">
      <c r="A516" s="118"/>
      <c r="B516" s="100">
        <v>1</v>
      </c>
      <c r="C516" s="96">
        <v>1</v>
      </c>
      <c r="D516" s="104">
        <v>0.3</v>
      </c>
      <c r="E516" s="13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2">
        <v>1</v>
      </c>
    </row>
    <row r="517" spans="1:25">
      <c r="A517" s="118"/>
      <c r="B517" s="101">
        <v>1</v>
      </c>
      <c r="C517" s="90">
        <v>2</v>
      </c>
      <c r="D517" s="92">
        <v>0.3</v>
      </c>
      <c r="E517" s="13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12">
        <v>18</v>
      </c>
    </row>
    <row r="518" spans="1:25">
      <c r="A518" s="118"/>
      <c r="B518" s="101">
        <v>1</v>
      </c>
      <c r="C518" s="90">
        <v>3</v>
      </c>
      <c r="D518" s="92">
        <v>0.2</v>
      </c>
      <c r="E518" s="136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12">
        <v>16</v>
      </c>
    </row>
    <row r="519" spans="1:25">
      <c r="A519" s="118"/>
      <c r="B519" s="101">
        <v>1</v>
      </c>
      <c r="C519" s="90">
        <v>4</v>
      </c>
      <c r="D519" s="92">
        <v>0.2</v>
      </c>
      <c r="E519" s="136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12">
        <v>0.28333333333333299</v>
      </c>
    </row>
    <row r="520" spans="1:25">
      <c r="A520" s="118"/>
      <c r="B520" s="101">
        <v>1</v>
      </c>
      <c r="C520" s="90">
        <v>5</v>
      </c>
      <c r="D520" s="92">
        <v>0.2</v>
      </c>
      <c r="E520" s="13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113"/>
    </row>
    <row r="521" spans="1:25">
      <c r="A521" s="118"/>
      <c r="B521" s="101">
        <v>1</v>
      </c>
      <c r="C521" s="90">
        <v>6</v>
      </c>
      <c r="D521" s="92">
        <v>0.5</v>
      </c>
      <c r="E521" s="13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113"/>
    </row>
    <row r="522" spans="1:25">
      <c r="A522" s="118"/>
      <c r="B522" s="102" t="s">
        <v>156</v>
      </c>
      <c r="C522" s="94"/>
      <c r="D522" s="106">
        <v>0.28333333333333333</v>
      </c>
      <c r="E522" s="13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3"/>
    </row>
    <row r="523" spans="1:25">
      <c r="A523" s="118"/>
      <c r="B523" s="2" t="s">
        <v>157</v>
      </c>
      <c r="C523" s="114"/>
      <c r="D523" s="93">
        <v>0.25</v>
      </c>
      <c r="E523" s="13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3"/>
    </row>
    <row r="524" spans="1:25">
      <c r="A524" s="118"/>
      <c r="B524" s="2" t="s">
        <v>158</v>
      </c>
      <c r="C524" s="114"/>
      <c r="D524" s="93">
        <v>0.11690451944500128</v>
      </c>
      <c r="E524" s="180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13"/>
    </row>
    <row r="525" spans="1:25">
      <c r="A525" s="118"/>
      <c r="B525" s="2" t="s">
        <v>93</v>
      </c>
      <c r="C525" s="114"/>
      <c r="D525" s="95">
        <v>0.4126041862764751</v>
      </c>
      <c r="E525" s="13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16"/>
    </row>
    <row r="526" spans="1:25">
      <c r="A526" s="118"/>
      <c r="B526" s="103" t="s">
        <v>159</v>
      </c>
      <c r="C526" s="114"/>
      <c r="D526" s="95">
        <v>1.1102230246251565E-15</v>
      </c>
      <c r="E526" s="13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16"/>
    </row>
    <row r="527" spans="1:25">
      <c r="B527" s="124"/>
      <c r="C527" s="102"/>
      <c r="D527" s="111"/>
    </row>
    <row r="528" spans="1:25">
      <c r="B528" s="128" t="s">
        <v>302</v>
      </c>
      <c r="Y528" s="112" t="s">
        <v>171</v>
      </c>
    </row>
    <row r="529" spans="1:25">
      <c r="A529" s="108" t="s">
        <v>9</v>
      </c>
      <c r="B529" s="100" t="s">
        <v>120</v>
      </c>
      <c r="C529" s="97" t="s">
        <v>121</v>
      </c>
      <c r="D529" s="98" t="s">
        <v>142</v>
      </c>
      <c r="E529" s="13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12">
        <v>1</v>
      </c>
    </row>
    <row r="530" spans="1:25">
      <c r="A530" s="118"/>
      <c r="B530" s="101" t="s">
        <v>143</v>
      </c>
      <c r="C530" s="90" t="s">
        <v>143</v>
      </c>
      <c r="D530" s="134" t="s">
        <v>145</v>
      </c>
      <c r="E530" s="13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12" t="s">
        <v>3</v>
      </c>
    </row>
    <row r="531" spans="1:25">
      <c r="A531" s="118"/>
      <c r="B531" s="101"/>
      <c r="C531" s="90"/>
      <c r="D531" s="91" t="s">
        <v>172</v>
      </c>
      <c r="E531" s="13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12">
        <v>2</v>
      </c>
    </row>
    <row r="532" spans="1:25">
      <c r="A532" s="118"/>
      <c r="B532" s="101"/>
      <c r="C532" s="90"/>
      <c r="D532" s="109"/>
      <c r="E532" s="13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12">
        <v>2</v>
      </c>
    </row>
    <row r="533" spans="1:25">
      <c r="A533" s="118"/>
      <c r="B533" s="100">
        <v>1</v>
      </c>
      <c r="C533" s="96">
        <v>1</v>
      </c>
      <c r="D533" s="104">
        <v>7.3</v>
      </c>
      <c r="E533" s="13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112">
        <v>1</v>
      </c>
    </row>
    <row r="534" spans="1:25">
      <c r="A534" s="118"/>
      <c r="B534" s="101">
        <v>1</v>
      </c>
      <c r="C534" s="90">
        <v>2</v>
      </c>
      <c r="D534" s="92">
        <v>7.5</v>
      </c>
      <c r="E534" s="13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112">
        <v>19</v>
      </c>
    </row>
    <row r="535" spans="1:25">
      <c r="A535" s="118"/>
      <c r="B535" s="101">
        <v>1</v>
      </c>
      <c r="C535" s="90">
        <v>3</v>
      </c>
      <c r="D535" s="92">
        <v>7.4</v>
      </c>
      <c r="E535" s="13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112">
        <v>16</v>
      </c>
    </row>
    <row r="536" spans="1:25">
      <c r="A536" s="118"/>
      <c r="B536" s="101">
        <v>1</v>
      </c>
      <c r="C536" s="90">
        <v>4</v>
      </c>
      <c r="D536" s="92">
        <v>6.9</v>
      </c>
      <c r="E536" s="13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112">
        <v>7.3333333333333304</v>
      </c>
    </row>
    <row r="537" spans="1:25">
      <c r="A537" s="118"/>
      <c r="B537" s="101">
        <v>1</v>
      </c>
      <c r="C537" s="90">
        <v>5</v>
      </c>
      <c r="D537" s="92">
        <v>7</v>
      </c>
      <c r="E537" s="13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113"/>
    </row>
    <row r="538" spans="1:25">
      <c r="A538" s="118"/>
      <c r="B538" s="101">
        <v>1</v>
      </c>
      <c r="C538" s="90">
        <v>6</v>
      </c>
      <c r="D538" s="92">
        <v>7.9</v>
      </c>
      <c r="E538" s="13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113"/>
    </row>
    <row r="539" spans="1:25">
      <c r="A539" s="118"/>
      <c r="B539" s="102" t="s">
        <v>156</v>
      </c>
      <c r="C539" s="94"/>
      <c r="D539" s="106">
        <v>7.333333333333333</v>
      </c>
      <c r="E539" s="13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113"/>
    </row>
    <row r="540" spans="1:25">
      <c r="A540" s="118"/>
      <c r="B540" s="2" t="s">
        <v>157</v>
      </c>
      <c r="C540" s="114"/>
      <c r="D540" s="93">
        <v>7.35</v>
      </c>
      <c r="E540" s="13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13"/>
    </row>
    <row r="541" spans="1:25">
      <c r="A541" s="118"/>
      <c r="B541" s="2" t="s">
        <v>158</v>
      </c>
      <c r="C541" s="114"/>
      <c r="D541" s="93">
        <v>0.36147844564602566</v>
      </c>
      <c r="E541" s="180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13"/>
    </row>
    <row r="542" spans="1:25">
      <c r="A542" s="118"/>
      <c r="B542" s="2" t="s">
        <v>93</v>
      </c>
      <c r="C542" s="114"/>
      <c r="D542" s="95">
        <v>4.9292515315367137E-2</v>
      </c>
      <c r="E542" s="13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16"/>
    </row>
    <row r="543" spans="1:25">
      <c r="A543" s="118"/>
      <c r="B543" s="103" t="s">
        <v>159</v>
      </c>
      <c r="C543" s="114"/>
      <c r="D543" s="95">
        <v>4.4408920985006262E-16</v>
      </c>
      <c r="E543" s="13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16"/>
    </row>
    <row r="544" spans="1:25">
      <c r="B544" s="124"/>
      <c r="C544" s="102"/>
      <c r="D544" s="111"/>
    </row>
    <row r="545" spans="1:25">
      <c r="B545" s="128" t="s">
        <v>303</v>
      </c>
      <c r="Y545" s="112" t="s">
        <v>171</v>
      </c>
    </row>
    <row r="546" spans="1:25">
      <c r="A546" s="108" t="s">
        <v>60</v>
      </c>
      <c r="B546" s="100" t="s">
        <v>120</v>
      </c>
      <c r="C546" s="97" t="s">
        <v>121</v>
      </c>
      <c r="D546" s="98" t="s">
        <v>142</v>
      </c>
      <c r="E546" s="13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12">
        <v>1</v>
      </c>
    </row>
    <row r="547" spans="1:25">
      <c r="A547" s="118"/>
      <c r="B547" s="101" t="s">
        <v>143</v>
      </c>
      <c r="C547" s="90" t="s">
        <v>143</v>
      </c>
      <c r="D547" s="134" t="s">
        <v>145</v>
      </c>
      <c r="E547" s="13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12" t="s">
        <v>3</v>
      </c>
    </row>
    <row r="548" spans="1:25">
      <c r="A548" s="118"/>
      <c r="B548" s="101"/>
      <c r="C548" s="90"/>
      <c r="D548" s="91" t="s">
        <v>172</v>
      </c>
      <c r="E548" s="13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112">
        <v>2</v>
      </c>
    </row>
    <row r="549" spans="1:25">
      <c r="A549" s="118"/>
      <c r="B549" s="101"/>
      <c r="C549" s="90"/>
      <c r="D549" s="109"/>
      <c r="E549" s="13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112">
        <v>2</v>
      </c>
    </row>
    <row r="550" spans="1:25">
      <c r="A550" s="118"/>
      <c r="B550" s="100">
        <v>1</v>
      </c>
      <c r="C550" s="96">
        <v>1</v>
      </c>
      <c r="D550" s="104">
        <v>2</v>
      </c>
      <c r="E550" s="13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112">
        <v>1</v>
      </c>
    </row>
    <row r="551" spans="1:25">
      <c r="A551" s="118"/>
      <c r="B551" s="101">
        <v>1</v>
      </c>
      <c r="C551" s="90">
        <v>2</v>
      </c>
      <c r="D551" s="92">
        <v>2</v>
      </c>
      <c r="E551" s="13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112">
        <v>1</v>
      </c>
    </row>
    <row r="552" spans="1:25">
      <c r="A552" s="118"/>
      <c r="B552" s="101">
        <v>1</v>
      </c>
      <c r="C552" s="90">
        <v>3</v>
      </c>
      <c r="D552" s="92">
        <v>2</v>
      </c>
      <c r="E552" s="13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112">
        <v>16</v>
      </c>
    </row>
    <row r="553" spans="1:25">
      <c r="A553" s="118"/>
      <c r="B553" s="101">
        <v>1</v>
      </c>
      <c r="C553" s="90">
        <v>4</v>
      </c>
      <c r="D553" s="92">
        <v>2</v>
      </c>
      <c r="E553" s="13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112">
        <v>1.8333333333333299</v>
      </c>
    </row>
    <row r="554" spans="1:25">
      <c r="A554" s="118"/>
      <c r="B554" s="101">
        <v>1</v>
      </c>
      <c r="C554" s="90">
        <v>5</v>
      </c>
      <c r="D554" s="92">
        <v>1</v>
      </c>
      <c r="E554" s="13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113"/>
    </row>
    <row r="555" spans="1:25">
      <c r="A555" s="118"/>
      <c r="B555" s="101">
        <v>1</v>
      </c>
      <c r="C555" s="90">
        <v>6</v>
      </c>
      <c r="D555" s="92">
        <v>2</v>
      </c>
      <c r="E555" s="13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113"/>
    </row>
    <row r="556" spans="1:25">
      <c r="A556" s="118"/>
      <c r="B556" s="102" t="s">
        <v>156</v>
      </c>
      <c r="C556" s="94"/>
      <c r="D556" s="106">
        <v>1.8333333333333333</v>
      </c>
      <c r="E556" s="13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13"/>
    </row>
    <row r="557" spans="1:25">
      <c r="A557" s="118"/>
      <c r="B557" s="2" t="s">
        <v>157</v>
      </c>
      <c r="C557" s="114"/>
      <c r="D557" s="93">
        <v>2</v>
      </c>
      <c r="E557" s="13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13"/>
    </row>
    <row r="558" spans="1:25">
      <c r="A558" s="118"/>
      <c r="B558" s="2" t="s">
        <v>158</v>
      </c>
      <c r="C558" s="114"/>
      <c r="D558" s="93">
        <v>0.40824829046386274</v>
      </c>
      <c r="E558" s="180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13"/>
    </row>
    <row r="559" spans="1:25">
      <c r="A559" s="118"/>
      <c r="B559" s="2" t="s">
        <v>93</v>
      </c>
      <c r="C559" s="114"/>
      <c r="D559" s="95">
        <v>0.2226808857075615</v>
      </c>
      <c r="E559" s="13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116"/>
    </row>
    <row r="560" spans="1:25">
      <c r="A560" s="118"/>
      <c r="B560" s="103" t="s">
        <v>159</v>
      </c>
      <c r="C560" s="114"/>
      <c r="D560" s="95">
        <v>1.7763568394002505E-15</v>
      </c>
      <c r="E560" s="13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116"/>
    </row>
    <row r="561" spans="1:25">
      <c r="B561" s="124"/>
      <c r="C561" s="102"/>
      <c r="D561" s="111"/>
    </row>
    <row r="562" spans="1:25">
      <c r="B562" s="128" t="s">
        <v>304</v>
      </c>
      <c r="Y562" s="112" t="s">
        <v>171</v>
      </c>
    </row>
    <row r="563" spans="1:25">
      <c r="A563" s="108" t="s">
        <v>15</v>
      </c>
      <c r="B563" s="100" t="s">
        <v>120</v>
      </c>
      <c r="C563" s="97" t="s">
        <v>121</v>
      </c>
      <c r="D563" s="98" t="s">
        <v>142</v>
      </c>
      <c r="E563" s="13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12">
        <v>1</v>
      </c>
    </row>
    <row r="564" spans="1:25">
      <c r="A564" s="118"/>
      <c r="B564" s="101" t="s">
        <v>143</v>
      </c>
      <c r="C564" s="90" t="s">
        <v>143</v>
      </c>
      <c r="D564" s="134" t="s">
        <v>145</v>
      </c>
      <c r="E564" s="13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12" t="s">
        <v>3</v>
      </c>
    </row>
    <row r="565" spans="1:25">
      <c r="A565" s="118"/>
      <c r="B565" s="101"/>
      <c r="C565" s="90"/>
      <c r="D565" s="91" t="s">
        <v>172</v>
      </c>
      <c r="E565" s="13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112">
        <v>2</v>
      </c>
    </row>
    <row r="566" spans="1:25">
      <c r="A566" s="118"/>
      <c r="B566" s="101"/>
      <c r="C566" s="90"/>
      <c r="D566" s="109"/>
      <c r="E566" s="13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112">
        <v>2</v>
      </c>
    </row>
    <row r="567" spans="1:25">
      <c r="A567" s="118"/>
      <c r="B567" s="100">
        <v>1</v>
      </c>
      <c r="C567" s="96">
        <v>1</v>
      </c>
      <c r="D567" s="104">
        <v>4.9000000000000004</v>
      </c>
      <c r="E567" s="13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112">
        <v>1</v>
      </c>
    </row>
    <row r="568" spans="1:25">
      <c r="A568" s="118"/>
      <c r="B568" s="101">
        <v>1</v>
      </c>
      <c r="C568" s="90">
        <v>2</v>
      </c>
      <c r="D568" s="92">
        <v>4.9000000000000004</v>
      </c>
      <c r="E568" s="13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112">
        <v>3</v>
      </c>
    </row>
    <row r="569" spans="1:25">
      <c r="A569" s="118"/>
      <c r="B569" s="101">
        <v>1</v>
      </c>
      <c r="C569" s="90">
        <v>3</v>
      </c>
      <c r="D569" s="92">
        <v>4.9000000000000004</v>
      </c>
      <c r="E569" s="13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112">
        <v>16</v>
      </c>
    </row>
    <row r="570" spans="1:25">
      <c r="A570" s="118"/>
      <c r="B570" s="101">
        <v>1</v>
      </c>
      <c r="C570" s="90">
        <v>4</v>
      </c>
      <c r="D570" s="92">
        <v>4.4000000000000004</v>
      </c>
      <c r="E570" s="13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112">
        <v>4.7666666666666702</v>
      </c>
    </row>
    <row r="571" spans="1:25">
      <c r="A571" s="118"/>
      <c r="B571" s="101">
        <v>1</v>
      </c>
      <c r="C571" s="90">
        <v>5</v>
      </c>
      <c r="D571" s="92">
        <v>4.5999999999999996</v>
      </c>
      <c r="E571" s="13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113"/>
    </row>
    <row r="572" spans="1:25">
      <c r="A572" s="118"/>
      <c r="B572" s="101">
        <v>1</v>
      </c>
      <c r="C572" s="90">
        <v>6</v>
      </c>
      <c r="D572" s="92">
        <v>4.9000000000000004</v>
      </c>
      <c r="E572" s="13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113"/>
    </row>
    <row r="573" spans="1:25">
      <c r="A573" s="118"/>
      <c r="B573" s="102" t="s">
        <v>156</v>
      </c>
      <c r="C573" s="94"/>
      <c r="D573" s="106">
        <v>4.7666666666666666</v>
      </c>
      <c r="E573" s="13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113"/>
    </row>
    <row r="574" spans="1:25">
      <c r="A574" s="118"/>
      <c r="B574" s="2" t="s">
        <v>157</v>
      </c>
      <c r="C574" s="114"/>
      <c r="D574" s="93">
        <v>4.9000000000000004</v>
      </c>
      <c r="E574" s="136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13"/>
    </row>
    <row r="575" spans="1:25">
      <c r="A575" s="118"/>
      <c r="B575" s="2" t="s">
        <v>158</v>
      </c>
      <c r="C575" s="114"/>
      <c r="D575" s="93">
        <v>0.21602468994692881</v>
      </c>
      <c r="E575" s="180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13"/>
    </row>
    <row r="576" spans="1:25">
      <c r="A576" s="118"/>
      <c r="B576" s="2" t="s">
        <v>93</v>
      </c>
      <c r="C576" s="114"/>
      <c r="D576" s="95">
        <v>4.5319865023831216E-2</v>
      </c>
      <c r="E576" s="13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116"/>
    </row>
    <row r="577" spans="1:25">
      <c r="A577" s="118"/>
      <c r="B577" s="103" t="s">
        <v>159</v>
      </c>
      <c r="C577" s="114"/>
      <c r="D577" s="95">
        <v>-7.7715611723760958E-16</v>
      </c>
      <c r="E577" s="13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116"/>
    </row>
    <row r="578" spans="1:25">
      <c r="B578" s="124"/>
      <c r="C578" s="102"/>
      <c r="D578" s="111"/>
    </row>
    <row r="579" spans="1:25">
      <c r="B579" s="128" t="s">
        <v>305</v>
      </c>
      <c r="Y579" s="112" t="s">
        <v>171</v>
      </c>
    </row>
    <row r="580" spans="1:25">
      <c r="A580" s="108" t="s">
        <v>18</v>
      </c>
      <c r="B580" s="100" t="s">
        <v>120</v>
      </c>
      <c r="C580" s="97" t="s">
        <v>121</v>
      </c>
      <c r="D580" s="98" t="s">
        <v>142</v>
      </c>
      <c r="E580" s="13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12">
        <v>1</v>
      </c>
    </row>
    <row r="581" spans="1:25">
      <c r="A581" s="118"/>
      <c r="B581" s="101" t="s">
        <v>143</v>
      </c>
      <c r="C581" s="90" t="s">
        <v>143</v>
      </c>
      <c r="D581" s="134" t="s">
        <v>145</v>
      </c>
      <c r="E581" s="13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12" t="s">
        <v>3</v>
      </c>
    </row>
    <row r="582" spans="1:25">
      <c r="A582" s="118"/>
      <c r="B582" s="101"/>
      <c r="C582" s="90"/>
      <c r="D582" s="91" t="s">
        <v>172</v>
      </c>
      <c r="E582" s="13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12">
        <v>0</v>
      </c>
    </row>
    <row r="583" spans="1:25">
      <c r="A583" s="118"/>
      <c r="B583" s="101"/>
      <c r="C583" s="90"/>
      <c r="D583" s="109"/>
      <c r="E583" s="13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12">
        <v>0</v>
      </c>
    </row>
    <row r="584" spans="1:25">
      <c r="A584" s="118"/>
      <c r="B584" s="100">
        <v>1</v>
      </c>
      <c r="C584" s="96">
        <v>1</v>
      </c>
      <c r="D584" s="190">
        <v>64</v>
      </c>
      <c r="E584" s="191"/>
      <c r="F584" s="192"/>
      <c r="G584" s="192"/>
      <c r="H584" s="192"/>
      <c r="I584" s="192"/>
      <c r="J584" s="192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3">
        <v>1</v>
      </c>
    </row>
    <row r="585" spans="1:25">
      <c r="A585" s="118"/>
      <c r="B585" s="101">
        <v>1</v>
      </c>
      <c r="C585" s="90">
        <v>2</v>
      </c>
      <c r="D585" s="194">
        <v>64</v>
      </c>
      <c r="E585" s="191"/>
      <c r="F585" s="192"/>
      <c r="G585" s="192"/>
      <c r="H585" s="192"/>
      <c r="I585" s="192"/>
      <c r="J585" s="192"/>
      <c r="K585" s="192"/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3">
        <v>4</v>
      </c>
    </row>
    <row r="586" spans="1:25">
      <c r="A586" s="118"/>
      <c r="B586" s="101">
        <v>1</v>
      </c>
      <c r="C586" s="90">
        <v>3</v>
      </c>
      <c r="D586" s="194">
        <v>65</v>
      </c>
      <c r="E586" s="191"/>
      <c r="F586" s="192"/>
      <c r="G586" s="192"/>
      <c r="H586" s="192"/>
      <c r="I586" s="192"/>
      <c r="J586" s="192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3">
        <v>16</v>
      </c>
    </row>
    <row r="587" spans="1:25">
      <c r="A587" s="118"/>
      <c r="B587" s="101">
        <v>1</v>
      </c>
      <c r="C587" s="90">
        <v>4</v>
      </c>
      <c r="D587" s="194">
        <v>60</v>
      </c>
      <c r="E587" s="191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3">
        <v>62.5</v>
      </c>
    </row>
    <row r="588" spans="1:25">
      <c r="A588" s="118"/>
      <c r="B588" s="101">
        <v>1</v>
      </c>
      <c r="C588" s="90">
        <v>5</v>
      </c>
      <c r="D588" s="194">
        <v>61</v>
      </c>
      <c r="E588" s="191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5"/>
    </row>
    <row r="589" spans="1:25">
      <c r="A589" s="118"/>
      <c r="B589" s="101">
        <v>1</v>
      </c>
      <c r="C589" s="90">
        <v>6</v>
      </c>
      <c r="D589" s="194">
        <v>61</v>
      </c>
      <c r="E589" s="191"/>
      <c r="F589" s="192"/>
      <c r="G589" s="192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5"/>
    </row>
    <row r="590" spans="1:25">
      <c r="A590" s="118"/>
      <c r="B590" s="102" t="s">
        <v>156</v>
      </c>
      <c r="C590" s="94"/>
      <c r="D590" s="196">
        <v>62.5</v>
      </c>
      <c r="E590" s="191"/>
      <c r="F590" s="192"/>
      <c r="G590" s="192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5"/>
    </row>
    <row r="591" spans="1:25">
      <c r="A591" s="118"/>
      <c r="B591" s="2" t="s">
        <v>157</v>
      </c>
      <c r="C591" s="114"/>
      <c r="D591" s="197">
        <v>62.5</v>
      </c>
      <c r="E591" s="191"/>
      <c r="F591" s="192"/>
      <c r="G591" s="192"/>
      <c r="H591" s="192"/>
      <c r="I591" s="192"/>
      <c r="J591" s="192"/>
      <c r="K591" s="192"/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5"/>
    </row>
    <row r="592" spans="1:25">
      <c r="A592" s="118"/>
      <c r="B592" s="2" t="s">
        <v>158</v>
      </c>
      <c r="C592" s="114"/>
      <c r="D592" s="197">
        <v>2.0736441353327719</v>
      </c>
      <c r="E592" s="191"/>
      <c r="F592" s="192"/>
      <c r="G592" s="192"/>
      <c r="H592" s="192"/>
      <c r="I592" s="192"/>
      <c r="J592" s="192"/>
      <c r="K592" s="192"/>
      <c r="L592" s="192"/>
      <c r="M592" s="192"/>
      <c r="N592" s="192"/>
      <c r="O592" s="192"/>
      <c r="P592" s="192"/>
      <c r="Q592" s="192"/>
      <c r="R592" s="192"/>
      <c r="S592" s="192"/>
      <c r="T592" s="192"/>
      <c r="U592" s="192"/>
      <c r="V592" s="192"/>
      <c r="W592" s="192"/>
      <c r="X592" s="192"/>
      <c r="Y592" s="195"/>
    </row>
    <row r="593" spans="1:25">
      <c r="A593" s="118"/>
      <c r="B593" s="2" t="s">
        <v>93</v>
      </c>
      <c r="C593" s="114"/>
      <c r="D593" s="95">
        <v>3.3178306165324349E-2</v>
      </c>
      <c r="E593" s="13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16"/>
    </row>
    <row r="594" spans="1:25">
      <c r="A594" s="118"/>
      <c r="B594" s="103" t="s">
        <v>159</v>
      </c>
      <c r="C594" s="114"/>
      <c r="D594" s="95">
        <v>0</v>
      </c>
      <c r="E594" s="13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16"/>
    </row>
    <row r="595" spans="1:25">
      <c r="B595" s="124"/>
      <c r="C595" s="102"/>
      <c r="D595" s="111"/>
    </row>
    <row r="596" spans="1:25">
      <c r="B596" s="128" t="s">
        <v>306</v>
      </c>
      <c r="Y596" s="112" t="s">
        <v>171</v>
      </c>
    </row>
    <row r="597" spans="1:25">
      <c r="A597" s="108" t="s">
        <v>21</v>
      </c>
      <c r="B597" s="100" t="s">
        <v>120</v>
      </c>
      <c r="C597" s="97" t="s">
        <v>121</v>
      </c>
      <c r="D597" s="98" t="s">
        <v>142</v>
      </c>
      <c r="E597" s="13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12">
        <v>1</v>
      </c>
    </row>
    <row r="598" spans="1:25">
      <c r="A598" s="118"/>
      <c r="B598" s="101" t="s">
        <v>143</v>
      </c>
      <c r="C598" s="90" t="s">
        <v>143</v>
      </c>
      <c r="D598" s="134" t="s">
        <v>145</v>
      </c>
      <c r="E598" s="13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12" t="s">
        <v>3</v>
      </c>
    </row>
    <row r="599" spans="1:25">
      <c r="A599" s="118"/>
      <c r="B599" s="101"/>
      <c r="C599" s="90"/>
      <c r="D599" s="91" t="s">
        <v>172</v>
      </c>
      <c r="E599" s="13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12">
        <v>2</v>
      </c>
    </row>
    <row r="600" spans="1:25">
      <c r="A600" s="118"/>
      <c r="B600" s="101"/>
      <c r="C600" s="90"/>
      <c r="D600" s="109"/>
      <c r="E600" s="13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12">
        <v>2</v>
      </c>
    </row>
    <row r="601" spans="1:25">
      <c r="A601" s="118"/>
      <c r="B601" s="100">
        <v>1</v>
      </c>
      <c r="C601" s="96">
        <v>1</v>
      </c>
      <c r="D601" s="133" t="s">
        <v>138</v>
      </c>
      <c r="E601" s="13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112">
        <v>1</v>
      </c>
    </row>
    <row r="602" spans="1:25">
      <c r="A602" s="118"/>
      <c r="B602" s="101">
        <v>1</v>
      </c>
      <c r="C602" s="90">
        <v>2</v>
      </c>
      <c r="D602" s="132" t="s">
        <v>138</v>
      </c>
      <c r="E602" s="136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12">
        <v>5</v>
      </c>
    </row>
    <row r="603" spans="1:25">
      <c r="A603" s="118"/>
      <c r="B603" s="101">
        <v>1</v>
      </c>
      <c r="C603" s="90">
        <v>3</v>
      </c>
      <c r="D603" s="132" t="s">
        <v>138</v>
      </c>
      <c r="E603" s="136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112">
        <v>16</v>
      </c>
    </row>
    <row r="604" spans="1:25">
      <c r="A604" s="118"/>
      <c r="B604" s="101">
        <v>1</v>
      </c>
      <c r="C604" s="90">
        <v>4</v>
      </c>
      <c r="D604" s="132" t="s">
        <v>138</v>
      </c>
      <c r="E604" s="13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12" t="s">
        <v>138</v>
      </c>
    </row>
    <row r="605" spans="1:25">
      <c r="A605" s="118"/>
      <c r="B605" s="101">
        <v>1</v>
      </c>
      <c r="C605" s="90">
        <v>5</v>
      </c>
      <c r="D605" s="132" t="s">
        <v>138</v>
      </c>
      <c r="E605" s="13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13"/>
    </row>
    <row r="606" spans="1:25">
      <c r="A606" s="118"/>
      <c r="B606" s="101">
        <v>1</v>
      </c>
      <c r="C606" s="90">
        <v>6</v>
      </c>
      <c r="D606" s="132" t="s">
        <v>138</v>
      </c>
      <c r="E606" s="13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13"/>
    </row>
    <row r="607" spans="1:25">
      <c r="A607" s="118"/>
      <c r="B607" s="102" t="s">
        <v>156</v>
      </c>
      <c r="C607" s="94"/>
      <c r="D607" s="106" t="s">
        <v>334</v>
      </c>
      <c r="E607" s="13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13"/>
    </row>
    <row r="608" spans="1:25">
      <c r="A608" s="118"/>
      <c r="B608" s="2" t="s">
        <v>157</v>
      </c>
      <c r="C608" s="114"/>
      <c r="D608" s="93" t="s">
        <v>334</v>
      </c>
      <c r="E608" s="13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13"/>
    </row>
    <row r="609" spans="1:25">
      <c r="A609" s="118"/>
      <c r="B609" s="2" t="s">
        <v>158</v>
      </c>
      <c r="C609" s="114"/>
      <c r="D609" s="93" t="s">
        <v>334</v>
      </c>
      <c r="E609" s="180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13"/>
    </row>
    <row r="610" spans="1:25">
      <c r="A610" s="118"/>
      <c r="B610" s="2" t="s">
        <v>93</v>
      </c>
      <c r="C610" s="114"/>
      <c r="D610" s="95" t="s">
        <v>334</v>
      </c>
      <c r="E610" s="13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16"/>
    </row>
    <row r="611" spans="1:25">
      <c r="A611" s="118"/>
      <c r="B611" s="103" t="s">
        <v>159</v>
      </c>
      <c r="C611" s="114"/>
      <c r="D611" s="95" t="s">
        <v>334</v>
      </c>
      <c r="E611" s="13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16"/>
    </row>
    <row r="612" spans="1:25">
      <c r="B612" s="124"/>
      <c r="C612" s="102"/>
      <c r="D612" s="111"/>
    </row>
    <row r="613" spans="1:25">
      <c r="B613" s="128" t="s">
        <v>262</v>
      </c>
      <c r="Y613" s="112" t="s">
        <v>171</v>
      </c>
    </row>
    <row r="614" spans="1:25">
      <c r="A614" s="108" t="s">
        <v>27</v>
      </c>
      <c r="B614" s="100" t="s">
        <v>120</v>
      </c>
      <c r="C614" s="97" t="s">
        <v>121</v>
      </c>
      <c r="D614" s="98" t="s">
        <v>142</v>
      </c>
      <c r="E614" s="13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12">
        <v>1</v>
      </c>
    </row>
    <row r="615" spans="1:25">
      <c r="A615" s="118"/>
      <c r="B615" s="101" t="s">
        <v>143</v>
      </c>
      <c r="C615" s="90" t="s">
        <v>143</v>
      </c>
      <c r="D615" s="134" t="s">
        <v>145</v>
      </c>
      <c r="E615" s="13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12" t="s">
        <v>3</v>
      </c>
    </row>
    <row r="616" spans="1:25">
      <c r="A616" s="118"/>
      <c r="B616" s="101"/>
      <c r="C616" s="90"/>
      <c r="D616" s="91" t="s">
        <v>172</v>
      </c>
      <c r="E616" s="13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112">
        <v>2</v>
      </c>
    </row>
    <row r="617" spans="1:25">
      <c r="A617" s="118"/>
      <c r="B617" s="101"/>
      <c r="C617" s="90"/>
      <c r="D617" s="109"/>
      <c r="E617" s="13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12">
        <v>2</v>
      </c>
    </row>
    <row r="618" spans="1:25">
      <c r="A618" s="118"/>
      <c r="B618" s="100">
        <v>1</v>
      </c>
      <c r="C618" s="96">
        <v>1</v>
      </c>
      <c r="D618" s="133" t="s">
        <v>136</v>
      </c>
      <c r="E618" s="13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12">
        <v>1</v>
      </c>
    </row>
    <row r="619" spans="1:25">
      <c r="A619" s="118"/>
      <c r="B619" s="101">
        <v>1</v>
      </c>
      <c r="C619" s="90">
        <v>2</v>
      </c>
      <c r="D619" s="132" t="s">
        <v>136</v>
      </c>
      <c r="E619" s="13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112">
        <v>7</v>
      </c>
    </row>
    <row r="620" spans="1:25">
      <c r="A620" s="118"/>
      <c r="B620" s="101">
        <v>1</v>
      </c>
      <c r="C620" s="90">
        <v>3</v>
      </c>
      <c r="D620" s="132" t="s">
        <v>136</v>
      </c>
      <c r="E620" s="13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112">
        <v>16</v>
      </c>
    </row>
    <row r="621" spans="1:25">
      <c r="A621" s="118"/>
      <c r="B621" s="101">
        <v>1</v>
      </c>
      <c r="C621" s="90">
        <v>4</v>
      </c>
      <c r="D621" s="132" t="s">
        <v>136</v>
      </c>
      <c r="E621" s="13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112" t="s">
        <v>136</v>
      </c>
    </row>
    <row r="622" spans="1:25">
      <c r="A622" s="118"/>
      <c r="B622" s="101">
        <v>1</v>
      </c>
      <c r="C622" s="90">
        <v>5</v>
      </c>
      <c r="D622" s="132" t="s">
        <v>136</v>
      </c>
      <c r="E622" s="13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113"/>
    </row>
    <row r="623" spans="1:25">
      <c r="A623" s="118"/>
      <c r="B623" s="101">
        <v>1</v>
      </c>
      <c r="C623" s="90">
        <v>6</v>
      </c>
      <c r="D623" s="132" t="s">
        <v>136</v>
      </c>
      <c r="E623" s="13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113"/>
    </row>
    <row r="624" spans="1:25">
      <c r="A624" s="118"/>
      <c r="B624" s="102" t="s">
        <v>156</v>
      </c>
      <c r="C624" s="94"/>
      <c r="D624" s="106" t="s">
        <v>334</v>
      </c>
      <c r="E624" s="13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113"/>
    </row>
    <row r="625" spans="1:25">
      <c r="A625" s="118"/>
      <c r="B625" s="2" t="s">
        <v>157</v>
      </c>
      <c r="C625" s="114"/>
      <c r="D625" s="93" t="s">
        <v>334</v>
      </c>
      <c r="E625" s="13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113"/>
    </row>
    <row r="626" spans="1:25">
      <c r="A626" s="118"/>
      <c r="B626" s="2" t="s">
        <v>158</v>
      </c>
      <c r="C626" s="114"/>
      <c r="D626" s="93" t="s">
        <v>334</v>
      </c>
      <c r="E626" s="180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13"/>
    </row>
    <row r="627" spans="1:25">
      <c r="A627" s="118"/>
      <c r="B627" s="2" t="s">
        <v>93</v>
      </c>
      <c r="C627" s="114"/>
      <c r="D627" s="95" t="s">
        <v>334</v>
      </c>
      <c r="E627" s="13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116"/>
    </row>
    <row r="628" spans="1:25">
      <c r="A628" s="118"/>
      <c r="B628" s="103" t="s">
        <v>159</v>
      </c>
      <c r="C628" s="114"/>
      <c r="D628" s="95" t="s">
        <v>334</v>
      </c>
      <c r="E628" s="13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116"/>
    </row>
    <row r="629" spans="1:25">
      <c r="B629" s="124"/>
      <c r="C629" s="102"/>
      <c r="D629" s="111"/>
    </row>
    <row r="630" spans="1:25">
      <c r="B630" s="128" t="s">
        <v>307</v>
      </c>
      <c r="Y630" s="112" t="s">
        <v>171</v>
      </c>
    </row>
    <row r="631" spans="1:25">
      <c r="A631" s="108" t="s">
        <v>30</v>
      </c>
      <c r="B631" s="100" t="s">
        <v>120</v>
      </c>
      <c r="C631" s="97" t="s">
        <v>121</v>
      </c>
      <c r="D631" s="98" t="s">
        <v>142</v>
      </c>
      <c r="E631" s="136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112">
        <v>1</v>
      </c>
    </row>
    <row r="632" spans="1:25">
      <c r="A632" s="118"/>
      <c r="B632" s="101" t="s">
        <v>143</v>
      </c>
      <c r="C632" s="90" t="s">
        <v>143</v>
      </c>
      <c r="D632" s="134" t="s">
        <v>145</v>
      </c>
      <c r="E632" s="13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112" t="s">
        <v>3</v>
      </c>
    </row>
    <row r="633" spans="1:25">
      <c r="A633" s="118"/>
      <c r="B633" s="101"/>
      <c r="C633" s="90"/>
      <c r="D633" s="91" t="s">
        <v>172</v>
      </c>
      <c r="E633" s="13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112">
        <v>1</v>
      </c>
    </row>
    <row r="634" spans="1:25">
      <c r="A634" s="118"/>
      <c r="B634" s="101"/>
      <c r="C634" s="90"/>
      <c r="D634" s="109"/>
      <c r="E634" s="13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112">
        <v>1</v>
      </c>
    </row>
    <row r="635" spans="1:25">
      <c r="A635" s="118"/>
      <c r="B635" s="100">
        <v>1</v>
      </c>
      <c r="C635" s="96">
        <v>1</v>
      </c>
      <c r="D635" s="182">
        <v>17.2</v>
      </c>
      <c r="E635" s="183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5">
        <v>1</v>
      </c>
    </row>
    <row r="636" spans="1:25">
      <c r="A636" s="118"/>
      <c r="B636" s="101">
        <v>1</v>
      </c>
      <c r="C636" s="90">
        <v>2</v>
      </c>
      <c r="D636" s="186">
        <v>17</v>
      </c>
      <c r="E636" s="183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5">
        <v>8</v>
      </c>
    </row>
    <row r="637" spans="1:25">
      <c r="A637" s="118"/>
      <c r="B637" s="101">
        <v>1</v>
      </c>
      <c r="C637" s="90">
        <v>3</v>
      </c>
      <c r="D637" s="186">
        <v>18.7</v>
      </c>
      <c r="E637" s="183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5">
        <v>16</v>
      </c>
    </row>
    <row r="638" spans="1:25">
      <c r="A638" s="118"/>
      <c r="B638" s="101">
        <v>1</v>
      </c>
      <c r="C638" s="90">
        <v>4</v>
      </c>
      <c r="D638" s="186">
        <v>16</v>
      </c>
      <c r="E638" s="183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5">
        <v>17.4166666666667</v>
      </c>
    </row>
    <row r="639" spans="1:25">
      <c r="A639" s="118"/>
      <c r="B639" s="101">
        <v>1</v>
      </c>
      <c r="C639" s="90">
        <v>5</v>
      </c>
      <c r="D639" s="186">
        <v>17.3</v>
      </c>
      <c r="E639" s="183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7"/>
    </row>
    <row r="640" spans="1:25">
      <c r="A640" s="118"/>
      <c r="B640" s="101">
        <v>1</v>
      </c>
      <c r="C640" s="90">
        <v>6</v>
      </c>
      <c r="D640" s="186">
        <v>18.3</v>
      </c>
      <c r="E640" s="183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7"/>
    </row>
    <row r="641" spans="1:25">
      <c r="A641" s="118"/>
      <c r="B641" s="102" t="s">
        <v>156</v>
      </c>
      <c r="C641" s="94"/>
      <c r="D641" s="188">
        <v>17.416666666666668</v>
      </c>
      <c r="E641" s="183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7"/>
    </row>
    <row r="642" spans="1:25">
      <c r="A642" s="118"/>
      <c r="B642" s="2" t="s">
        <v>157</v>
      </c>
      <c r="C642" s="114"/>
      <c r="D642" s="189">
        <v>17.25</v>
      </c>
      <c r="E642" s="183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7"/>
    </row>
    <row r="643" spans="1:25">
      <c r="A643" s="118"/>
      <c r="B643" s="2" t="s">
        <v>158</v>
      </c>
      <c r="C643" s="114"/>
      <c r="D643" s="189">
        <v>0.96626428406863241</v>
      </c>
      <c r="E643" s="183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7"/>
    </row>
    <row r="644" spans="1:25">
      <c r="A644" s="118"/>
      <c r="B644" s="2" t="s">
        <v>93</v>
      </c>
      <c r="C644" s="114"/>
      <c r="D644" s="95">
        <v>5.5479289037433432E-2</v>
      </c>
      <c r="E644" s="136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16"/>
    </row>
    <row r="645" spans="1:25">
      <c r="A645" s="118"/>
      <c r="B645" s="103" t="s">
        <v>159</v>
      </c>
      <c r="C645" s="114"/>
      <c r="D645" s="95">
        <v>-1.8873791418627661E-15</v>
      </c>
      <c r="E645" s="13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16"/>
    </row>
    <row r="646" spans="1:25">
      <c r="B646" s="124"/>
      <c r="C646" s="102"/>
      <c r="D646" s="111"/>
    </row>
    <row r="647" spans="1:25">
      <c r="B647" s="128" t="s">
        <v>308</v>
      </c>
      <c r="Y647" s="112" t="s">
        <v>171</v>
      </c>
    </row>
    <row r="648" spans="1:25">
      <c r="A648" s="108" t="s">
        <v>61</v>
      </c>
      <c r="B648" s="100" t="s">
        <v>120</v>
      </c>
      <c r="C648" s="97" t="s">
        <v>121</v>
      </c>
      <c r="D648" s="98" t="s">
        <v>142</v>
      </c>
      <c r="E648" s="13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12">
        <v>1</v>
      </c>
    </row>
    <row r="649" spans="1:25">
      <c r="A649" s="118"/>
      <c r="B649" s="101" t="s">
        <v>143</v>
      </c>
      <c r="C649" s="90" t="s">
        <v>143</v>
      </c>
      <c r="D649" s="134" t="s">
        <v>145</v>
      </c>
      <c r="E649" s="13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12" t="s">
        <v>1</v>
      </c>
    </row>
    <row r="650" spans="1:25">
      <c r="A650" s="118"/>
      <c r="B650" s="101"/>
      <c r="C650" s="90"/>
      <c r="D650" s="91" t="s">
        <v>172</v>
      </c>
      <c r="E650" s="13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112">
        <v>3</v>
      </c>
    </row>
    <row r="651" spans="1:25">
      <c r="A651" s="118"/>
      <c r="B651" s="101"/>
      <c r="C651" s="90"/>
      <c r="D651" s="109"/>
      <c r="E651" s="13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12">
        <v>3</v>
      </c>
    </row>
    <row r="652" spans="1:25">
      <c r="A652" s="118"/>
      <c r="B652" s="100">
        <v>1</v>
      </c>
      <c r="C652" s="96">
        <v>1</v>
      </c>
      <c r="D652" s="171">
        <v>0.36</v>
      </c>
      <c r="E652" s="173"/>
      <c r="F652" s="174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4"/>
      <c r="U652" s="174"/>
      <c r="V652" s="174"/>
      <c r="W652" s="174"/>
      <c r="X652" s="174"/>
      <c r="Y652" s="175">
        <v>1</v>
      </c>
    </row>
    <row r="653" spans="1:25">
      <c r="A653" s="118"/>
      <c r="B653" s="101">
        <v>1</v>
      </c>
      <c r="C653" s="90">
        <v>2</v>
      </c>
      <c r="D653" s="177">
        <v>0.37</v>
      </c>
      <c r="E653" s="173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/>
      <c r="V653" s="174"/>
      <c r="W653" s="174"/>
      <c r="X653" s="174"/>
      <c r="Y653" s="175">
        <v>9</v>
      </c>
    </row>
    <row r="654" spans="1:25">
      <c r="A654" s="118"/>
      <c r="B654" s="101">
        <v>1</v>
      </c>
      <c r="C654" s="90">
        <v>3</v>
      </c>
      <c r="D654" s="177">
        <v>0.36</v>
      </c>
      <c r="E654" s="173"/>
      <c r="F654" s="174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4"/>
      <c r="U654" s="174"/>
      <c r="V654" s="174"/>
      <c r="W654" s="174"/>
      <c r="X654" s="174"/>
      <c r="Y654" s="175">
        <v>16</v>
      </c>
    </row>
    <row r="655" spans="1:25">
      <c r="A655" s="118"/>
      <c r="B655" s="101">
        <v>1</v>
      </c>
      <c r="C655" s="90">
        <v>4</v>
      </c>
      <c r="D655" s="177">
        <v>0.34</v>
      </c>
      <c r="E655" s="173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5">
        <v>0.353333333333333</v>
      </c>
    </row>
    <row r="656" spans="1:25">
      <c r="A656" s="118"/>
      <c r="B656" s="101">
        <v>1</v>
      </c>
      <c r="C656" s="90">
        <v>5</v>
      </c>
      <c r="D656" s="177">
        <v>0.34</v>
      </c>
      <c r="E656" s="173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15"/>
    </row>
    <row r="657" spans="1:25">
      <c r="A657" s="118"/>
      <c r="B657" s="101">
        <v>1</v>
      </c>
      <c r="C657" s="90">
        <v>6</v>
      </c>
      <c r="D657" s="177">
        <v>0.35</v>
      </c>
      <c r="E657" s="173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/>
      <c r="V657" s="174"/>
      <c r="W657" s="174"/>
      <c r="X657" s="174"/>
      <c r="Y657" s="115"/>
    </row>
    <row r="658" spans="1:25">
      <c r="A658" s="118"/>
      <c r="B658" s="102" t="s">
        <v>156</v>
      </c>
      <c r="C658" s="94"/>
      <c r="D658" s="179">
        <v>0.35333333333333333</v>
      </c>
      <c r="E658" s="173"/>
      <c r="F658" s="174"/>
      <c r="G658" s="174"/>
      <c r="H658" s="174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174"/>
      <c r="T658" s="174"/>
      <c r="U658" s="174"/>
      <c r="V658" s="174"/>
      <c r="W658" s="174"/>
      <c r="X658" s="174"/>
      <c r="Y658" s="115"/>
    </row>
    <row r="659" spans="1:25">
      <c r="A659" s="118"/>
      <c r="B659" s="2" t="s">
        <v>157</v>
      </c>
      <c r="C659" s="114"/>
      <c r="D659" s="107">
        <v>0.35499999999999998</v>
      </c>
      <c r="E659" s="173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/>
      <c r="V659" s="174"/>
      <c r="W659" s="174"/>
      <c r="X659" s="174"/>
      <c r="Y659" s="115"/>
    </row>
    <row r="660" spans="1:25">
      <c r="A660" s="118"/>
      <c r="B660" s="2" t="s">
        <v>158</v>
      </c>
      <c r="C660" s="114"/>
      <c r="D660" s="107">
        <v>1.2110601416389952E-2</v>
      </c>
      <c r="E660" s="13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115"/>
    </row>
    <row r="661" spans="1:25">
      <c r="A661" s="118"/>
      <c r="B661" s="2" t="s">
        <v>93</v>
      </c>
      <c r="C661" s="114"/>
      <c r="D661" s="95">
        <v>3.4275287027518732E-2</v>
      </c>
      <c r="E661" s="13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16"/>
    </row>
    <row r="662" spans="1:25">
      <c r="A662" s="118"/>
      <c r="B662" s="103" t="s">
        <v>159</v>
      </c>
      <c r="C662" s="114"/>
      <c r="D662" s="95">
        <v>8.8817841970012523E-16</v>
      </c>
      <c r="E662" s="13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116"/>
    </row>
    <row r="663" spans="1:25">
      <c r="B663" s="124"/>
      <c r="C663" s="102"/>
      <c r="D663" s="111"/>
    </row>
    <row r="664" spans="1:25">
      <c r="B664" s="128" t="s">
        <v>309</v>
      </c>
      <c r="Y664" s="112" t="s">
        <v>171</v>
      </c>
    </row>
    <row r="665" spans="1:25">
      <c r="A665" s="108" t="s">
        <v>32</v>
      </c>
      <c r="B665" s="100" t="s">
        <v>120</v>
      </c>
      <c r="C665" s="97" t="s">
        <v>121</v>
      </c>
      <c r="D665" s="98" t="s">
        <v>142</v>
      </c>
      <c r="E665" s="13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12">
        <v>1</v>
      </c>
    </row>
    <row r="666" spans="1:25">
      <c r="A666" s="118"/>
      <c r="B666" s="101" t="s">
        <v>143</v>
      </c>
      <c r="C666" s="90" t="s">
        <v>143</v>
      </c>
      <c r="D666" s="134" t="s">
        <v>145</v>
      </c>
      <c r="E666" s="13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12" t="s">
        <v>3</v>
      </c>
    </row>
    <row r="667" spans="1:25">
      <c r="A667" s="118"/>
      <c r="B667" s="101"/>
      <c r="C667" s="90"/>
      <c r="D667" s="91" t="s">
        <v>172</v>
      </c>
      <c r="E667" s="13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12">
        <v>2</v>
      </c>
    </row>
    <row r="668" spans="1:25">
      <c r="A668" s="118"/>
      <c r="B668" s="101"/>
      <c r="C668" s="90"/>
      <c r="D668" s="109"/>
      <c r="E668" s="13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12">
        <v>2</v>
      </c>
    </row>
    <row r="669" spans="1:25">
      <c r="A669" s="118"/>
      <c r="B669" s="100">
        <v>1</v>
      </c>
      <c r="C669" s="96">
        <v>1</v>
      </c>
      <c r="D669" s="104">
        <v>5</v>
      </c>
      <c r="E669" s="13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12">
        <v>1</v>
      </c>
    </row>
    <row r="670" spans="1:25">
      <c r="A670" s="118"/>
      <c r="B670" s="101">
        <v>1</v>
      </c>
      <c r="C670" s="90">
        <v>2</v>
      </c>
      <c r="D670" s="92">
        <v>4.5</v>
      </c>
      <c r="E670" s="13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112">
        <v>12</v>
      </c>
    </row>
    <row r="671" spans="1:25">
      <c r="A671" s="118"/>
      <c r="B671" s="101">
        <v>1</v>
      </c>
      <c r="C671" s="90">
        <v>3</v>
      </c>
      <c r="D671" s="92">
        <v>4.8</v>
      </c>
      <c r="E671" s="13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112">
        <v>16</v>
      </c>
    </row>
    <row r="672" spans="1:25">
      <c r="A672" s="118"/>
      <c r="B672" s="101">
        <v>1</v>
      </c>
      <c r="C672" s="90">
        <v>4</v>
      </c>
      <c r="D672" s="92">
        <v>4.3</v>
      </c>
      <c r="E672" s="136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12">
        <v>4.6333333333333302</v>
      </c>
    </row>
    <row r="673" spans="1:25">
      <c r="A673" s="118"/>
      <c r="B673" s="101">
        <v>1</v>
      </c>
      <c r="C673" s="90">
        <v>5</v>
      </c>
      <c r="D673" s="92">
        <v>4.4000000000000004</v>
      </c>
      <c r="E673" s="13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13"/>
    </row>
    <row r="674" spans="1:25">
      <c r="A674" s="118"/>
      <c r="B674" s="101">
        <v>1</v>
      </c>
      <c r="C674" s="90">
        <v>6</v>
      </c>
      <c r="D674" s="92">
        <v>4.8</v>
      </c>
      <c r="E674" s="13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13"/>
    </row>
    <row r="675" spans="1:25">
      <c r="A675" s="118"/>
      <c r="B675" s="102" t="s">
        <v>156</v>
      </c>
      <c r="C675" s="94"/>
      <c r="D675" s="106">
        <v>4.6333333333333337</v>
      </c>
      <c r="E675" s="13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13"/>
    </row>
    <row r="676" spans="1:25">
      <c r="A676" s="118"/>
      <c r="B676" s="2" t="s">
        <v>157</v>
      </c>
      <c r="C676" s="114"/>
      <c r="D676" s="93">
        <v>4.6500000000000004</v>
      </c>
      <c r="E676" s="13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13"/>
    </row>
    <row r="677" spans="1:25">
      <c r="A677" s="118"/>
      <c r="B677" s="2" t="s">
        <v>158</v>
      </c>
      <c r="C677" s="114"/>
      <c r="D677" s="93">
        <v>0.27325202042558921</v>
      </c>
      <c r="E677" s="180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13"/>
    </row>
    <row r="678" spans="1:25">
      <c r="A678" s="118"/>
      <c r="B678" s="2" t="s">
        <v>93</v>
      </c>
      <c r="C678" s="114"/>
      <c r="D678" s="95">
        <v>5.8975256206961695E-2</v>
      </c>
      <c r="E678" s="13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16"/>
    </row>
    <row r="679" spans="1:25">
      <c r="A679" s="118"/>
      <c r="B679" s="103" t="s">
        <v>159</v>
      </c>
      <c r="C679" s="114"/>
      <c r="D679" s="95">
        <v>6.6613381477509392E-16</v>
      </c>
      <c r="E679" s="13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16"/>
    </row>
    <row r="680" spans="1:25">
      <c r="B680" s="124"/>
      <c r="C680" s="102"/>
      <c r="D680" s="111"/>
    </row>
    <row r="681" spans="1:25">
      <c r="B681" s="128" t="s">
        <v>310</v>
      </c>
      <c r="Y681" s="112" t="s">
        <v>171</v>
      </c>
    </row>
    <row r="682" spans="1:25">
      <c r="A682" s="108" t="s">
        <v>65</v>
      </c>
      <c r="B682" s="100" t="s">
        <v>120</v>
      </c>
      <c r="C682" s="97" t="s">
        <v>121</v>
      </c>
      <c r="D682" s="98" t="s">
        <v>142</v>
      </c>
      <c r="E682" s="13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12">
        <v>1</v>
      </c>
    </row>
    <row r="683" spans="1:25">
      <c r="A683" s="118"/>
      <c r="B683" s="101" t="s">
        <v>143</v>
      </c>
      <c r="C683" s="90" t="s">
        <v>143</v>
      </c>
      <c r="D683" s="134" t="s">
        <v>145</v>
      </c>
      <c r="E683" s="13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12" t="s">
        <v>3</v>
      </c>
    </row>
    <row r="684" spans="1:25">
      <c r="A684" s="118"/>
      <c r="B684" s="101"/>
      <c r="C684" s="90"/>
      <c r="D684" s="91" t="s">
        <v>172</v>
      </c>
      <c r="E684" s="13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12">
        <v>0</v>
      </c>
    </row>
    <row r="685" spans="1:25">
      <c r="A685" s="118"/>
      <c r="B685" s="101"/>
      <c r="C685" s="90"/>
      <c r="D685" s="109"/>
      <c r="E685" s="13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12">
        <v>0</v>
      </c>
    </row>
    <row r="686" spans="1:25">
      <c r="A686" s="118"/>
      <c r="B686" s="100">
        <v>1</v>
      </c>
      <c r="C686" s="96">
        <v>1</v>
      </c>
      <c r="D686" s="190">
        <v>105</v>
      </c>
      <c r="E686" s="191"/>
      <c r="F686" s="192"/>
      <c r="G686" s="192"/>
      <c r="H686" s="192"/>
      <c r="I686" s="192"/>
      <c r="J686" s="192"/>
      <c r="K686" s="192"/>
      <c r="L686" s="192"/>
      <c r="M686" s="192"/>
      <c r="N686" s="192"/>
      <c r="O686" s="192"/>
      <c r="P686" s="192"/>
      <c r="Q686" s="192"/>
      <c r="R686" s="192"/>
      <c r="S686" s="192"/>
      <c r="T686" s="192"/>
      <c r="U686" s="192"/>
      <c r="V686" s="192"/>
      <c r="W686" s="192"/>
      <c r="X686" s="192"/>
      <c r="Y686" s="193">
        <v>1</v>
      </c>
    </row>
    <row r="687" spans="1:25">
      <c r="A687" s="118"/>
      <c r="B687" s="101">
        <v>1</v>
      </c>
      <c r="C687" s="90">
        <v>2</v>
      </c>
      <c r="D687" s="194">
        <v>106</v>
      </c>
      <c r="E687" s="191"/>
      <c r="F687" s="192"/>
      <c r="G687" s="192"/>
      <c r="H687" s="192"/>
      <c r="I687" s="192"/>
      <c r="J687" s="192"/>
      <c r="K687" s="192"/>
      <c r="L687" s="192"/>
      <c r="M687" s="192"/>
      <c r="N687" s="192"/>
      <c r="O687" s="192"/>
      <c r="P687" s="192"/>
      <c r="Q687" s="192"/>
      <c r="R687" s="192"/>
      <c r="S687" s="192"/>
      <c r="T687" s="192"/>
      <c r="U687" s="192"/>
      <c r="V687" s="192"/>
      <c r="W687" s="192"/>
      <c r="X687" s="192"/>
      <c r="Y687" s="193">
        <v>13</v>
      </c>
    </row>
    <row r="688" spans="1:25">
      <c r="A688" s="118"/>
      <c r="B688" s="101">
        <v>1</v>
      </c>
      <c r="C688" s="90">
        <v>3</v>
      </c>
      <c r="D688" s="194">
        <v>105</v>
      </c>
      <c r="E688" s="191"/>
      <c r="F688" s="192"/>
      <c r="G688" s="192"/>
      <c r="H688" s="192"/>
      <c r="I688" s="192"/>
      <c r="J688" s="192"/>
      <c r="K688" s="192"/>
      <c r="L688" s="192"/>
      <c r="M688" s="192"/>
      <c r="N688" s="192"/>
      <c r="O688" s="192"/>
      <c r="P688" s="192"/>
      <c r="Q688" s="192"/>
      <c r="R688" s="192"/>
      <c r="S688" s="192"/>
      <c r="T688" s="192"/>
      <c r="U688" s="192"/>
      <c r="V688" s="192"/>
      <c r="W688" s="192"/>
      <c r="X688" s="192"/>
      <c r="Y688" s="193">
        <v>16</v>
      </c>
    </row>
    <row r="689" spans="1:25">
      <c r="A689" s="118"/>
      <c r="B689" s="101">
        <v>1</v>
      </c>
      <c r="C689" s="90">
        <v>4</v>
      </c>
      <c r="D689" s="194">
        <v>98</v>
      </c>
      <c r="E689" s="191"/>
      <c r="F689" s="192"/>
      <c r="G689" s="192"/>
      <c r="H689" s="192"/>
      <c r="I689" s="192"/>
      <c r="J689" s="192"/>
      <c r="K689" s="192"/>
      <c r="L689" s="192"/>
      <c r="M689" s="192"/>
      <c r="N689" s="192"/>
      <c r="O689" s="192"/>
      <c r="P689" s="192"/>
      <c r="Q689" s="192"/>
      <c r="R689" s="192"/>
      <c r="S689" s="192"/>
      <c r="T689" s="192"/>
      <c r="U689" s="192"/>
      <c r="V689" s="192"/>
      <c r="W689" s="192"/>
      <c r="X689" s="192"/>
      <c r="Y689" s="193">
        <v>102.666666666667</v>
      </c>
    </row>
    <row r="690" spans="1:25">
      <c r="A690" s="118"/>
      <c r="B690" s="101">
        <v>1</v>
      </c>
      <c r="C690" s="90">
        <v>5</v>
      </c>
      <c r="D690" s="194">
        <v>101</v>
      </c>
      <c r="E690" s="191"/>
      <c r="F690" s="192"/>
      <c r="G690" s="192"/>
      <c r="H690" s="192"/>
      <c r="I690" s="192"/>
      <c r="J690" s="192"/>
      <c r="K690" s="192"/>
      <c r="L690" s="192"/>
      <c r="M690" s="192"/>
      <c r="N690" s="192"/>
      <c r="O690" s="192"/>
      <c r="P690" s="192"/>
      <c r="Q690" s="192"/>
      <c r="R690" s="192"/>
      <c r="S690" s="192"/>
      <c r="T690" s="192"/>
      <c r="U690" s="192"/>
      <c r="V690" s="192"/>
      <c r="W690" s="192"/>
      <c r="X690" s="192"/>
      <c r="Y690" s="195"/>
    </row>
    <row r="691" spans="1:25">
      <c r="A691" s="118"/>
      <c r="B691" s="101">
        <v>1</v>
      </c>
      <c r="C691" s="90">
        <v>6</v>
      </c>
      <c r="D691" s="194">
        <v>101</v>
      </c>
      <c r="E691" s="191"/>
      <c r="F691" s="192"/>
      <c r="G691" s="192"/>
      <c r="H691" s="192"/>
      <c r="I691" s="192"/>
      <c r="J691" s="192"/>
      <c r="K691" s="192"/>
      <c r="L691" s="192"/>
      <c r="M691" s="192"/>
      <c r="N691" s="192"/>
      <c r="O691" s="192"/>
      <c r="P691" s="192"/>
      <c r="Q691" s="192"/>
      <c r="R691" s="192"/>
      <c r="S691" s="192"/>
      <c r="T691" s="192"/>
      <c r="U691" s="192"/>
      <c r="V691" s="192"/>
      <c r="W691" s="192"/>
      <c r="X691" s="192"/>
      <c r="Y691" s="195"/>
    </row>
    <row r="692" spans="1:25">
      <c r="A692" s="118"/>
      <c r="B692" s="102" t="s">
        <v>156</v>
      </c>
      <c r="C692" s="94"/>
      <c r="D692" s="196">
        <v>102.66666666666667</v>
      </c>
      <c r="E692" s="191"/>
      <c r="F692" s="192"/>
      <c r="G692" s="192"/>
      <c r="H692" s="192"/>
      <c r="I692" s="192"/>
      <c r="J692" s="192"/>
      <c r="K692" s="192"/>
      <c r="L692" s="192"/>
      <c r="M692" s="192"/>
      <c r="N692" s="192"/>
      <c r="O692" s="192"/>
      <c r="P692" s="192"/>
      <c r="Q692" s="192"/>
      <c r="R692" s="192"/>
      <c r="S692" s="192"/>
      <c r="T692" s="192"/>
      <c r="U692" s="192"/>
      <c r="V692" s="192"/>
      <c r="W692" s="192"/>
      <c r="X692" s="192"/>
      <c r="Y692" s="195"/>
    </row>
    <row r="693" spans="1:25">
      <c r="A693" s="118"/>
      <c r="B693" s="2" t="s">
        <v>157</v>
      </c>
      <c r="C693" s="114"/>
      <c r="D693" s="197">
        <v>103</v>
      </c>
      <c r="E693" s="191"/>
      <c r="F693" s="192"/>
      <c r="G693" s="192"/>
      <c r="H693" s="192"/>
      <c r="I693" s="192"/>
      <c r="J693" s="192"/>
      <c r="K693" s="192"/>
      <c r="L693" s="192"/>
      <c r="M693" s="192"/>
      <c r="N693" s="192"/>
      <c r="O693" s="192"/>
      <c r="P693" s="192"/>
      <c r="Q693" s="192"/>
      <c r="R693" s="192"/>
      <c r="S693" s="192"/>
      <c r="T693" s="192"/>
      <c r="U693" s="192"/>
      <c r="V693" s="192"/>
      <c r="W693" s="192"/>
      <c r="X693" s="192"/>
      <c r="Y693" s="195"/>
    </row>
    <row r="694" spans="1:25">
      <c r="A694" s="118"/>
      <c r="B694" s="2" t="s">
        <v>158</v>
      </c>
      <c r="C694" s="114"/>
      <c r="D694" s="197">
        <v>3.1411250638372654</v>
      </c>
      <c r="E694" s="191"/>
      <c r="F694" s="192"/>
      <c r="G694" s="192"/>
      <c r="H694" s="192"/>
      <c r="I694" s="192"/>
      <c r="J694" s="192"/>
      <c r="K694" s="192"/>
      <c r="L694" s="192"/>
      <c r="M694" s="192"/>
      <c r="N694" s="192"/>
      <c r="O694" s="192"/>
      <c r="P694" s="192"/>
      <c r="Q694" s="192"/>
      <c r="R694" s="192"/>
      <c r="S694" s="192"/>
      <c r="T694" s="192"/>
      <c r="U694" s="192"/>
      <c r="V694" s="192"/>
      <c r="W694" s="192"/>
      <c r="X694" s="192"/>
      <c r="Y694" s="195"/>
    </row>
    <row r="695" spans="1:25">
      <c r="A695" s="118"/>
      <c r="B695" s="2" t="s">
        <v>93</v>
      </c>
      <c r="C695" s="114"/>
      <c r="D695" s="95">
        <v>3.0595373998414922E-2</v>
      </c>
      <c r="E695" s="13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16"/>
    </row>
    <row r="696" spans="1:25">
      <c r="A696" s="118"/>
      <c r="B696" s="103" t="s">
        <v>159</v>
      </c>
      <c r="C696" s="114"/>
      <c r="D696" s="95">
        <v>-3.219646771412954E-15</v>
      </c>
      <c r="E696" s="13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16"/>
    </row>
    <row r="697" spans="1:25">
      <c r="B697" s="124"/>
      <c r="C697" s="102"/>
      <c r="D697" s="111"/>
    </row>
    <row r="698" spans="1:25">
      <c r="B698" s="128" t="s">
        <v>311</v>
      </c>
      <c r="Y698" s="112" t="s">
        <v>171</v>
      </c>
    </row>
    <row r="699" spans="1:25">
      <c r="A699" s="108" t="s">
        <v>35</v>
      </c>
      <c r="B699" s="100" t="s">
        <v>120</v>
      </c>
      <c r="C699" s="97" t="s">
        <v>121</v>
      </c>
      <c r="D699" s="98" t="s">
        <v>142</v>
      </c>
      <c r="E699" s="13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12">
        <v>1</v>
      </c>
    </row>
    <row r="700" spans="1:25">
      <c r="A700" s="118"/>
      <c r="B700" s="101" t="s">
        <v>143</v>
      </c>
      <c r="C700" s="90" t="s">
        <v>143</v>
      </c>
      <c r="D700" s="134" t="s">
        <v>145</v>
      </c>
      <c r="E700" s="13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12" t="s">
        <v>3</v>
      </c>
    </row>
    <row r="701" spans="1:25">
      <c r="A701" s="118"/>
      <c r="B701" s="101"/>
      <c r="C701" s="90"/>
      <c r="D701" s="91" t="s">
        <v>172</v>
      </c>
      <c r="E701" s="13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12">
        <v>2</v>
      </c>
    </row>
    <row r="702" spans="1:25">
      <c r="A702" s="118"/>
      <c r="B702" s="101"/>
      <c r="C702" s="90"/>
      <c r="D702" s="109"/>
      <c r="E702" s="13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12">
        <v>2</v>
      </c>
    </row>
    <row r="703" spans="1:25">
      <c r="A703" s="118"/>
      <c r="B703" s="100">
        <v>1</v>
      </c>
      <c r="C703" s="96">
        <v>1</v>
      </c>
      <c r="D703" s="104">
        <v>2.4</v>
      </c>
      <c r="E703" s="13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12">
        <v>1</v>
      </c>
    </row>
    <row r="704" spans="1:25">
      <c r="A704" s="118"/>
      <c r="B704" s="101">
        <v>1</v>
      </c>
      <c r="C704" s="90">
        <v>2</v>
      </c>
      <c r="D704" s="92">
        <v>3.7</v>
      </c>
      <c r="E704" s="13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12">
        <v>14</v>
      </c>
    </row>
    <row r="705" spans="1:25">
      <c r="A705" s="118"/>
      <c r="B705" s="101">
        <v>1</v>
      </c>
      <c r="C705" s="90">
        <v>3</v>
      </c>
      <c r="D705" s="92">
        <v>2.2999999999999998</v>
      </c>
      <c r="E705" s="13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12">
        <v>16</v>
      </c>
    </row>
    <row r="706" spans="1:25">
      <c r="A706" s="118"/>
      <c r="B706" s="101">
        <v>1</v>
      </c>
      <c r="C706" s="90">
        <v>4</v>
      </c>
      <c r="D706" s="92">
        <v>1.8</v>
      </c>
      <c r="E706" s="13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12">
        <v>2.7</v>
      </c>
    </row>
    <row r="707" spans="1:25">
      <c r="A707" s="118"/>
      <c r="B707" s="101">
        <v>1</v>
      </c>
      <c r="C707" s="90">
        <v>5</v>
      </c>
      <c r="D707" s="92">
        <v>2.5</v>
      </c>
      <c r="E707" s="13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13"/>
    </row>
    <row r="708" spans="1:25">
      <c r="A708" s="118"/>
      <c r="B708" s="101">
        <v>1</v>
      </c>
      <c r="C708" s="90">
        <v>6</v>
      </c>
      <c r="D708" s="92">
        <v>3.5</v>
      </c>
      <c r="E708" s="136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13"/>
    </row>
    <row r="709" spans="1:25">
      <c r="A709" s="118"/>
      <c r="B709" s="102" t="s">
        <v>156</v>
      </c>
      <c r="C709" s="94"/>
      <c r="D709" s="106">
        <v>2.6999999999999997</v>
      </c>
      <c r="E709" s="136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13"/>
    </row>
    <row r="710" spans="1:25">
      <c r="A710" s="118"/>
      <c r="B710" s="2" t="s">
        <v>157</v>
      </c>
      <c r="C710" s="114"/>
      <c r="D710" s="93">
        <v>2.4500000000000002</v>
      </c>
      <c r="E710" s="13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13"/>
    </row>
    <row r="711" spans="1:25">
      <c r="A711" s="118"/>
      <c r="B711" s="2" t="s">
        <v>158</v>
      </c>
      <c r="C711" s="114"/>
      <c r="D711" s="93">
        <v>0.74027022093287009</v>
      </c>
      <c r="E711" s="180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13"/>
    </row>
    <row r="712" spans="1:25">
      <c r="A712" s="118"/>
      <c r="B712" s="2" t="s">
        <v>93</v>
      </c>
      <c r="C712" s="114"/>
      <c r="D712" s="95">
        <v>0.27417415590106303</v>
      </c>
      <c r="E712" s="13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16"/>
    </row>
    <row r="713" spans="1:25">
      <c r="A713" s="118"/>
      <c r="B713" s="103" t="s">
        <v>159</v>
      </c>
      <c r="C713" s="114"/>
      <c r="D713" s="95">
        <v>-1.1102230246251565E-16</v>
      </c>
      <c r="E713" s="13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16"/>
    </row>
    <row r="714" spans="1:25">
      <c r="B714" s="124"/>
      <c r="C714" s="102"/>
      <c r="D714" s="111"/>
    </row>
    <row r="715" spans="1:25">
      <c r="B715" s="128" t="s">
        <v>312</v>
      </c>
      <c r="Y715" s="112" t="s">
        <v>171</v>
      </c>
    </row>
    <row r="716" spans="1:25">
      <c r="A716" s="108" t="s">
        <v>38</v>
      </c>
      <c r="B716" s="100" t="s">
        <v>120</v>
      </c>
      <c r="C716" s="97" t="s">
        <v>121</v>
      </c>
      <c r="D716" s="98" t="s">
        <v>142</v>
      </c>
      <c r="E716" s="13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12">
        <v>1</v>
      </c>
    </row>
    <row r="717" spans="1:25">
      <c r="A717" s="118"/>
      <c r="B717" s="101" t="s">
        <v>143</v>
      </c>
      <c r="C717" s="90" t="s">
        <v>143</v>
      </c>
      <c r="D717" s="134" t="s">
        <v>145</v>
      </c>
      <c r="E717" s="136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12" t="s">
        <v>3</v>
      </c>
    </row>
    <row r="718" spans="1:25">
      <c r="A718" s="118"/>
      <c r="B718" s="101"/>
      <c r="C718" s="90"/>
      <c r="D718" s="91" t="s">
        <v>172</v>
      </c>
      <c r="E718" s="13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12">
        <v>1</v>
      </c>
    </row>
    <row r="719" spans="1:25">
      <c r="A719" s="118"/>
      <c r="B719" s="101"/>
      <c r="C719" s="90"/>
      <c r="D719" s="109"/>
      <c r="E719" s="13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12">
        <v>1</v>
      </c>
    </row>
    <row r="720" spans="1:25">
      <c r="A720" s="118"/>
      <c r="B720" s="100">
        <v>1</v>
      </c>
      <c r="C720" s="96">
        <v>1</v>
      </c>
      <c r="D720" s="182">
        <v>15.8</v>
      </c>
      <c r="E720" s="183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5">
        <v>1</v>
      </c>
    </row>
    <row r="721" spans="1:25">
      <c r="A721" s="118"/>
      <c r="B721" s="101">
        <v>1</v>
      </c>
      <c r="C721" s="90">
        <v>2</v>
      </c>
      <c r="D721" s="186">
        <v>16</v>
      </c>
      <c r="E721" s="183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5">
        <v>15</v>
      </c>
    </row>
    <row r="722" spans="1:25">
      <c r="A722" s="118"/>
      <c r="B722" s="101">
        <v>1</v>
      </c>
      <c r="C722" s="90">
        <v>3</v>
      </c>
      <c r="D722" s="186">
        <v>16.2</v>
      </c>
      <c r="E722" s="183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5">
        <v>16</v>
      </c>
    </row>
    <row r="723" spans="1:25">
      <c r="A723" s="118"/>
      <c r="B723" s="101">
        <v>1</v>
      </c>
      <c r="C723" s="90">
        <v>4</v>
      </c>
      <c r="D723" s="186">
        <v>14.8</v>
      </c>
      <c r="E723" s="183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5">
        <v>15.533333333333299</v>
      </c>
    </row>
    <row r="724" spans="1:25">
      <c r="A724" s="118"/>
      <c r="B724" s="101">
        <v>1</v>
      </c>
      <c r="C724" s="90">
        <v>5</v>
      </c>
      <c r="D724" s="186">
        <v>15.1</v>
      </c>
      <c r="E724" s="183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7"/>
    </row>
    <row r="725" spans="1:25">
      <c r="A725" s="118"/>
      <c r="B725" s="101">
        <v>1</v>
      </c>
      <c r="C725" s="90">
        <v>6</v>
      </c>
      <c r="D725" s="186">
        <v>15.299999999999999</v>
      </c>
      <c r="E725" s="183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7"/>
    </row>
    <row r="726" spans="1:25">
      <c r="A726" s="118"/>
      <c r="B726" s="102" t="s">
        <v>156</v>
      </c>
      <c r="C726" s="94"/>
      <c r="D726" s="188">
        <v>15.533333333333331</v>
      </c>
      <c r="E726" s="183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7"/>
    </row>
    <row r="727" spans="1:25">
      <c r="A727" s="118"/>
      <c r="B727" s="2" t="s">
        <v>157</v>
      </c>
      <c r="C727" s="114"/>
      <c r="D727" s="189">
        <v>15.55</v>
      </c>
      <c r="E727" s="183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7"/>
    </row>
    <row r="728" spans="1:25">
      <c r="A728" s="118"/>
      <c r="B728" s="2" t="s">
        <v>158</v>
      </c>
      <c r="C728" s="114"/>
      <c r="D728" s="189">
        <v>0.55015149428740673</v>
      </c>
      <c r="E728" s="183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7"/>
    </row>
    <row r="729" spans="1:25">
      <c r="A729" s="118"/>
      <c r="B729" s="2" t="s">
        <v>93</v>
      </c>
      <c r="C729" s="114"/>
      <c r="D729" s="95">
        <v>3.5417478173009019E-2</v>
      </c>
      <c r="E729" s="13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16"/>
    </row>
    <row r="730" spans="1:25">
      <c r="A730" s="118"/>
      <c r="B730" s="103" t="s">
        <v>159</v>
      </c>
      <c r="C730" s="114"/>
      <c r="D730" s="95">
        <v>1.9984014443252818E-15</v>
      </c>
      <c r="E730" s="13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16"/>
    </row>
    <row r="731" spans="1:25">
      <c r="B731" s="124"/>
      <c r="C731" s="102"/>
      <c r="D731" s="111"/>
    </row>
    <row r="732" spans="1:25">
      <c r="B732" s="128" t="s">
        <v>313</v>
      </c>
      <c r="Y732" s="112" t="s">
        <v>171</v>
      </c>
    </row>
    <row r="733" spans="1:25">
      <c r="A733" s="108" t="s">
        <v>44</v>
      </c>
      <c r="B733" s="100" t="s">
        <v>120</v>
      </c>
      <c r="C733" s="97" t="s">
        <v>121</v>
      </c>
      <c r="D733" s="98" t="s">
        <v>142</v>
      </c>
      <c r="E733" s="13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12">
        <v>1</v>
      </c>
    </row>
    <row r="734" spans="1:25">
      <c r="A734" s="118"/>
      <c r="B734" s="101" t="s">
        <v>143</v>
      </c>
      <c r="C734" s="90" t="s">
        <v>143</v>
      </c>
      <c r="D734" s="134" t="s">
        <v>145</v>
      </c>
      <c r="E734" s="13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12" t="s">
        <v>3</v>
      </c>
    </row>
    <row r="735" spans="1:25">
      <c r="A735" s="118"/>
      <c r="B735" s="101"/>
      <c r="C735" s="90"/>
      <c r="D735" s="91" t="s">
        <v>172</v>
      </c>
      <c r="E735" s="13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12">
        <v>0</v>
      </c>
    </row>
    <row r="736" spans="1:25">
      <c r="A736" s="118"/>
      <c r="B736" s="101"/>
      <c r="C736" s="90"/>
      <c r="D736" s="109"/>
      <c r="E736" s="1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12">
        <v>0</v>
      </c>
    </row>
    <row r="737" spans="1:25">
      <c r="A737" s="118"/>
      <c r="B737" s="100">
        <v>1</v>
      </c>
      <c r="C737" s="96">
        <v>1</v>
      </c>
      <c r="D737" s="190">
        <v>89</v>
      </c>
      <c r="E737" s="191"/>
      <c r="F737" s="192"/>
      <c r="G737" s="192"/>
      <c r="H737" s="192"/>
      <c r="I737" s="192"/>
      <c r="J737" s="192"/>
      <c r="K737" s="192"/>
      <c r="L737" s="192"/>
      <c r="M737" s="192"/>
      <c r="N737" s="192"/>
      <c r="O737" s="192"/>
      <c r="P737" s="192"/>
      <c r="Q737" s="192"/>
      <c r="R737" s="192"/>
      <c r="S737" s="192"/>
      <c r="T737" s="192"/>
      <c r="U737" s="192"/>
      <c r="V737" s="192"/>
      <c r="W737" s="192"/>
      <c r="X737" s="192"/>
      <c r="Y737" s="193">
        <v>1</v>
      </c>
    </row>
    <row r="738" spans="1:25">
      <c r="A738" s="118"/>
      <c r="B738" s="101">
        <v>1</v>
      </c>
      <c r="C738" s="90">
        <v>2</v>
      </c>
      <c r="D738" s="194">
        <v>87</v>
      </c>
      <c r="E738" s="191"/>
      <c r="F738" s="192"/>
      <c r="G738" s="192"/>
      <c r="H738" s="192"/>
      <c r="I738" s="192"/>
      <c r="J738" s="192"/>
      <c r="K738" s="192"/>
      <c r="L738" s="192"/>
      <c r="M738" s="192"/>
      <c r="N738" s="192"/>
      <c r="O738" s="192"/>
      <c r="P738" s="192"/>
      <c r="Q738" s="192"/>
      <c r="R738" s="192"/>
      <c r="S738" s="192"/>
      <c r="T738" s="192"/>
      <c r="U738" s="192"/>
      <c r="V738" s="192"/>
      <c r="W738" s="192"/>
      <c r="X738" s="192"/>
      <c r="Y738" s="193">
        <v>17</v>
      </c>
    </row>
    <row r="739" spans="1:25">
      <c r="A739" s="118"/>
      <c r="B739" s="101">
        <v>1</v>
      </c>
      <c r="C739" s="90">
        <v>3</v>
      </c>
      <c r="D739" s="194">
        <v>87</v>
      </c>
      <c r="E739" s="191"/>
      <c r="F739" s="192"/>
      <c r="G739" s="192"/>
      <c r="H739" s="192"/>
      <c r="I739" s="192"/>
      <c r="J739" s="192"/>
      <c r="K739" s="192"/>
      <c r="L739" s="192"/>
      <c r="M739" s="192"/>
      <c r="N739" s="192"/>
      <c r="O739" s="192"/>
      <c r="P739" s="192"/>
      <c r="Q739" s="192"/>
      <c r="R739" s="192"/>
      <c r="S739" s="192"/>
      <c r="T739" s="192"/>
      <c r="U739" s="192"/>
      <c r="V739" s="192"/>
      <c r="W739" s="192"/>
      <c r="X739" s="192"/>
      <c r="Y739" s="193">
        <v>16</v>
      </c>
    </row>
    <row r="740" spans="1:25">
      <c r="A740" s="118"/>
      <c r="B740" s="101">
        <v>1</v>
      </c>
      <c r="C740" s="90">
        <v>4</v>
      </c>
      <c r="D740" s="194">
        <v>82</v>
      </c>
      <c r="E740" s="191"/>
      <c r="F740" s="192"/>
      <c r="G740" s="192"/>
      <c r="H740" s="192"/>
      <c r="I740" s="192"/>
      <c r="J740" s="192"/>
      <c r="K740" s="192"/>
      <c r="L740" s="192"/>
      <c r="M740" s="192"/>
      <c r="N740" s="192"/>
      <c r="O740" s="192"/>
      <c r="P740" s="192"/>
      <c r="Q740" s="192"/>
      <c r="R740" s="192"/>
      <c r="S740" s="192"/>
      <c r="T740" s="192"/>
      <c r="U740" s="192"/>
      <c r="V740" s="192"/>
      <c r="W740" s="192"/>
      <c r="X740" s="192"/>
      <c r="Y740" s="193">
        <v>85.1666666666667</v>
      </c>
    </row>
    <row r="741" spans="1:25">
      <c r="A741" s="118"/>
      <c r="B741" s="101">
        <v>1</v>
      </c>
      <c r="C741" s="90">
        <v>5</v>
      </c>
      <c r="D741" s="194">
        <v>82</v>
      </c>
      <c r="E741" s="191"/>
      <c r="F741" s="192"/>
      <c r="G741" s="192"/>
      <c r="H741" s="192"/>
      <c r="I741" s="192"/>
      <c r="J741" s="192"/>
      <c r="K741" s="192"/>
      <c r="L741" s="192"/>
      <c r="M741" s="192"/>
      <c r="N741" s="192"/>
      <c r="O741" s="192"/>
      <c r="P741" s="192"/>
      <c r="Q741" s="192"/>
      <c r="R741" s="192"/>
      <c r="S741" s="192"/>
      <c r="T741" s="192"/>
      <c r="U741" s="192"/>
      <c r="V741" s="192"/>
      <c r="W741" s="192"/>
      <c r="X741" s="192"/>
      <c r="Y741" s="195"/>
    </row>
    <row r="742" spans="1:25">
      <c r="A742" s="118"/>
      <c r="B742" s="101">
        <v>1</v>
      </c>
      <c r="C742" s="90">
        <v>6</v>
      </c>
      <c r="D742" s="194">
        <v>84</v>
      </c>
      <c r="E742" s="191"/>
      <c r="F742" s="192"/>
      <c r="G742" s="192"/>
      <c r="H742" s="192"/>
      <c r="I742" s="192"/>
      <c r="J742" s="192"/>
      <c r="K742" s="192"/>
      <c r="L742" s="192"/>
      <c r="M742" s="192"/>
      <c r="N742" s="192"/>
      <c r="O742" s="192"/>
      <c r="P742" s="192"/>
      <c r="Q742" s="192"/>
      <c r="R742" s="192"/>
      <c r="S742" s="192"/>
      <c r="T742" s="192"/>
      <c r="U742" s="192"/>
      <c r="V742" s="192"/>
      <c r="W742" s="192"/>
      <c r="X742" s="192"/>
      <c r="Y742" s="195"/>
    </row>
    <row r="743" spans="1:25">
      <c r="A743" s="118"/>
      <c r="B743" s="102" t="s">
        <v>156</v>
      </c>
      <c r="C743" s="94"/>
      <c r="D743" s="196">
        <v>85.166666666666671</v>
      </c>
      <c r="E743" s="191"/>
      <c r="F743" s="192"/>
      <c r="G743" s="192"/>
      <c r="H743" s="192"/>
      <c r="I743" s="192"/>
      <c r="J743" s="192"/>
      <c r="K743" s="192"/>
      <c r="L743" s="192"/>
      <c r="M743" s="192"/>
      <c r="N743" s="192"/>
      <c r="O743" s="192"/>
      <c r="P743" s="192"/>
      <c r="Q743" s="192"/>
      <c r="R743" s="192"/>
      <c r="S743" s="192"/>
      <c r="T743" s="192"/>
      <c r="U743" s="192"/>
      <c r="V743" s="192"/>
      <c r="W743" s="192"/>
      <c r="X743" s="192"/>
      <c r="Y743" s="195"/>
    </row>
    <row r="744" spans="1:25">
      <c r="A744" s="118"/>
      <c r="B744" s="2" t="s">
        <v>157</v>
      </c>
      <c r="C744" s="114"/>
      <c r="D744" s="197">
        <v>85.5</v>
      </c>
      <c r="E744" s="191"/>
      <c r="F744" s="192"/>
      <c r="G744" s="192"/>
      <c r="H744" s="192"/>
      <c r="I744" s="192"/>
      <c r="J744" s="192"/>
      <c r="K744" s="192"/>
      <c r="L744" s="192"/>
      <c r="M744" s="192"/>
      <c r="N744" s="192"/>
      <c r="O744" s="192"/>
      <c r="P744" s="192"/>
      <c r="Q744" s="192"/>
      <c r="R744" s="192"/>
      <c r="S744" s="192"/>
      <c r="T744" s="192"/>
      <c r="U744" s="192"/>
      <c r="V744" s="192"/>
      <c r="W744" s="192"/>
      <c r="X744" s="192"/>
      <c r="Y744" s="195"/>
    </row>
    <row r="745" spans="1:25">
      <c r="A745" s="118"/>
      <c r="B745" s="2" t="s">
        <v>158</v>
      </c>
      <c r="C745" s="114"/>
      <c r="D745" s="197">
        <v>2.9268868558020253</v>
      </c>
      <c r="E745" s="191"/>
      <c r="F745" s="192"/>
      <c r="G745" s="192"/>
      <c r="H745" s="192"/>
      <c r="I745" s="192"/>
      <c r="J745" s="192"/>
      <c r="K745" s="192"/>
      <c r="L745" s="192"/>
      <c r="M745" s="192"/>
      <c r="N745" s="192"/>
      <c r="O745" s="192"/>
      <c r="P745" s="192"/>
      <c r="Q745" s="192"/>
      <c r="R745" s="192"/>
      <c r="S745" s="192"/>
      <c r="T745" s="192"/>
      <c r="U745" s="192"/>
      <c r="V745" s="192"/>
      <c r="W745" s="192"/>
      <c r="X745" s="192"/>
      <c r="Y745" s="195"/>
    </row>
    <row r="746" spans="1:25">
      <c r="A746" s="118"/>
      <c r="B746" s="2" t="s">
        <v>93</v>
      </c>
      <c r="C746" s="114"/>
      <c r="D746" s="95">
        <v>3.4366577563233171E-2</v>
      </c>
      <c r="E746" s="13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16"/>
    </row>
    <row r="747" spans="1:25">
      <c r="A747" s="118"/>
      <c r="B747" s="103" t="s">
        <v>159</v>
      </c>
      <c r="C747" s="114"/>
      <c r="D747" s="95">
        <v>-3.3306690738754696E-16</v>
      </c>
      <c r="E747" s="13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16"/>
    </row>
    <row r="748" spans="1:25">
      <c r="B748" s="124"/>
      <c r="C748" s="102"/>
      <c r="D748" s="111"/>
    </row>
    <row r="749" spans="1:25">
      <c r="B749" s="128" t="s">
        <v>314</v>
      </c>
      <c r="Y749" s="112" t="s">
        <v>171</v>
      </c>
    </row>
    <row r="750" spans="1:25">
      <c r="A750" s="108" t="s">
        <v>45</v>
      </c>
      <c r="B750" s="100" t="s">
        <v>120</v>
      </c>
      <c r="C750" s="97" t="s">
        <v>121</v>
      </c>
      <c r="D750" s="98" t="s">
        <v>142</v>
      </c>
      <c r="E750" s="13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12">
        <v>1</v>
      </c>
    </row>
    <row r="751" spans="1:25">
      <c r="A751" s="118"/>
      <c r="B751" s="101" t="s">
        <v>143</v>
      </c>
      <c r="C751" s="90" t="s">
        <v>143</v>
      </c>
      <c r="D751" s="134" t="s">
        <v>145</v>
      </c>
      <c r="E751" s="13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112" t="s">
        <v>3</v>
      </c>
    </row>
    <row r="752" spans="1:25">
      <c r="A752" s="118"/>
      <c r="B752" s="101"/>
      <c r="C752" s="90"/>
      <c r="D752" s="91" t="s">
        <v>172</v>
      </c>
      <c r="E752" s="13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112">
        <v>1</v>
      </c>
    </row>
    <row r="753" spans="1:25">
      <c r="A753" s="118"/>
      <c r="B753" s="101"/>
      <c r="C753" s="90"/>
      <c r="D753" s="109"/>
      <c r="E753" s="13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12">
        <v>1</v>
      </c>
    </row>
    <row r="754" spans="1:25">
      <c r="A754" s="118"/>
      <c r="B754" s="100">
        <v>1</v>
      </c>
      <c r="C754" s="96">
        <v>1</v>
      </c>
      <c r="D754" s="182">
        <v>12</v>
      </c>
      <c r="E754" s="183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5">
        <v>1</v>
      </c>
    </row>
    <row r="755" spans="1:25">
      <c r="A755" s="118"/>
      <c r="B755" s="101">
        <v>1</v>
      </c>
      <c r="C755" s="90">
        <v>2</v>
      </c>
      <c r="D755" s="186">
        <v>12</v>
      </c>
      <c r="E755" s="183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5">
        <v>18</v>
      </c>
    </row>
    <row r="756" spans="1:25">
      <c r="A756" s="118"/>
      <c r="B756" s="101">
        <v>1</v>
      </c>
      <c r="C756" s="90">
        <v>3</v>
      </c>
      <c r="D756" s="186">
        <v>12</v>
      </c>
      <c r="E756" s="183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5">
        <v>16</v>
      </c>
    </row>
    <row r="757" spans="1:25">
      <c r="A757" s="118"/>
      <c r="B757" s="101">
        <v>1</v>
      </c>
      <c r="C757" s="90">
        <v>4</v>
      </c>
      <c r="D757" s="186">
        <v>12</v>
      </c>
      <c r="E757" s="183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5">
        <v>12</v>
      </c>
    </row>
    <row r="758" spans="1:25">
      <c r="A758" s="118"/>
      <c r="B758" s="101">
        <v>1</v>
      </c>
      <c r="C758" s="90">
        <v>5</v>
      </c>
      <c r="D758" s="186">
        <v>11</v>
      </c>
      <c r="E758" s="183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7"/>
    </row>
    <row r="759" spans="1:25">
      <c r="A759" s="118"/>
      <c r="B759" s="101">
        <v>1</v>
      </c>
      <c r="C759" s="90">
        <v>6</v>
      </c>
      <c r="D759" s="186">
        <v>13</v>
      </c>
      <c r="E759" s="183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7"/>
    </row>
    <row r="760" spans="1:25">
      <c r="A760" s="118"/>
      <c r="B760" s="102" t="s">
        <v>156</v>
      </c>
      <c r="C760" s="94"/>
      <c r="D760" s="188">
        <v>12</v>
      </c>
      <c r="E760" s="183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7"/>
    </row>
    <row r="761" spans="1:25">
      <c r="A761" s="118"/>
      <c r="B761" s="2" t="s">
        <v>157</v>
      </c>
      <c r="C761" s="114"/>
      <c r="D761" s="189">
        <v>12</v>
      </c>
      <c r="E761" s="183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7"/>
    </row>
    <row r="762" spans="1:25">
      <c r="A762" s="118"/>
      <c r="B762" s="2" t="s">
        <v>158</v>
      </c>
      <c r="C762" s="114"/>
      <c r="D762" s="189">
        <v>0.63245553203367588</v>
      </c>
      <c r="E762" s="183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7"/>
    </row>
    <row r="763" spans="1:25">
      <c r="A763" s="118"/>
      <c r="B763" s="2" t="s">
        <v>93</v>
      </c>
      <c r="C763" s="114"/>
      <c r="D763" s="95">
        <v>5.2704627669472988E-2</v>
      </c>
      <c r="E763" s="13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16"/>
    </row>
    <row r="764" spans="1:25">
      <c r="A764" s="118"/>
      <c r="B764" s="103" t="s">
        <v>159</v>
      </c>
      <c r="C764" s="114"/>
      <c r="D764" s="95">
        <v>0</v>
      </c>
      <c r="E764" s="13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116"/>
    </row>
    <row r="765" spans="1:25">
      <c r="B765" s="124"/>
      <c r="C765" s="102"/>
      <c r="D765" s="111"/>
    </row>
  </sheetData>
  <dataConsolidate/>
  <conditionalFormatting sqref="C29:C34 C46:C51 C63:C68 C80:C85 C97:C102 C114:C119 C131:C136 C148:C153 C165:C170 C182:C187 C199:C204 C233:C238 C250:C255 C267:C272 C284:C289 C301:C306 C318:C323 C335:C340 C352:C357 C369:C374 C403:C408 C420:C425 C437:C442 C454:C459 C471:C476 C488:C493 C505:C510 C522:C527 C539:C544 C556:C561 C573:C578 C590:C595 C607:C612 C624:C629 C641:C646 C658:C663 C675:C680 C692:C697 C709:C714 C726:C731 C743:C748 C760:C765 C2:D17 D19:D34 D36:D51 D53:L68 D70:D85 D87:D102 D104:D119 D121:D136 D138:D153 D155:D170 D172:D187 D189:D204 C216:V221 D206:V214 D223:D238 D240:D255 D257:D272 D274:D289 D291:D306 D308:D323 D325:D340 D342:D357 D359:D374 C386:V391 D376:V384 D393:D408 D410:D425 D427:D442 D444:D459 D461:D476 D478:D493 D495:S510 D512:D527 D529:D544 D546:D561 D563:D578 D580:D595 D597:D612 D614:D629 D631:D646 D648:D663 D665:D680 D682:D697 D699:D714 D716:D731 D733:D748 D750:D765">
    <cfRule type="expression" dxfId="129" priority="402" stopIfTrue="1">
      <formula>AND(ISBLANK(INDIRECT(Anlyt_LabRefLastCol)),ISBLANK(INDIRECT(Anlyt_LabRefThisCol)))</formula>
    </cfRule>
    <cfRule type="expression" dxfId="128" priority="403">
      <formula>ISBLANK(INDIRECT(Anlyt_LabRefThisCol))</formula>
    </cfRule>
  </conditionalFormatting>
  <conditionalFormatting sqref="B210:C215 B380:C385 B6:D11 B23:D28 B40:D45 B57:L62 B74:D79 B91:D96 B108:D113 B125:D130 B142:D147 B159:D164 B176:D181 B193:D198 D210:V214 B227:D232 B244:D249 B261:D266 B278:D283 B295:D300 B312:D317 B329:D334 B346:D351 B363:D368 D380:V384 B397:D402 B414:D419 B431:D436 B448:D453 B465:D470 B482:D487 B499:S504 B516:D521 B533:D538 B550:D555 B567:D572 B584:D589 B601:D606 B618:D623 B635:D640 B652:D657 B669:D674 B686:D691 B703:D708 B720:D725 B737:D742 B754:D759">
    <cfRule type="expression" dxfId="127" priority="404">
      <formula>AND($B6&lt;&gt;$B5,NOT(ISBLANK(INDIRECT(Anlyt_LabRefThisCol))))</formula>
    </cfRule>
  </conditionalFormatting>
  <conditionalFormatting sqref="C19:C28">
    <cfRule type="expression" dxfId="126" priority="393" stopIfTrue="1">
      <formula>AND(ISBLANK(INDIRECT(Anlyt_LabRefLastCol)),ISBLANK(INDIRECT(Anlyt_LabRefThisCol)))</formula>
    </cfRule>
    <cfRule type="expression" dxfId="125" priority="394">
      <formula>ISBLANK(INDIRECT(Anlyt_LabRefThisCol))</formula>
    </cfRule>
  </conditionalFormatting>
  <conditionalFormatting sqref="C36:C45">
    <cfRule type="expression" dxfId="124" priority="384" stopIfTrue="1">
      <formula>AND(ISBLANK(INDIRECT(Anlyt_LabRefLastCol)),ISBLANK(INDIRECT(Anlyt_LabRefThisCol)))</formula>
    </cfRule>
    <cfRule type="expression" dxfId="123" priority="385">
      <formula>ISBLANK(INDIRECT(Anlyt_LabRefThisCol))</formula>
    </cfRule>
  </conditionalFormatting>
  <conditionalFormatting sqref="C53:C62">
    <cfRule type="expression" dxfId="122" priority="375" stopIfTrue="1">
      <formula>AND(ISBLANK(INDIRECT(Anlyt_LabRefLastCol)),ISBLANK(INDIRECT(Anlyt_LabRefThisCol)))</formula>
    </cfRule>
    <cfRule type="expression" dxfId="121" priority="376">
      <formula>ISBLANK(INDIRECT(Anlyt_LabRefThisCol))</formula>
    </cfRule>
  </conditionalFormatting>
  <conditionalFormatting sqref="C70:C79">
    <cfRule type="expression" dxfId="120" priority="366" stopIfTrue="1">
      <formula>AND(ISBLANK(INDIRECT(Anlyt_LabRefLastCol)),ISBLANK(INDIRECT(Anlyt_LabRefThisCol)))</formula>
    </cfRule>
    <cfRule type="expression" dxfId="119" priority="367">
      <formula>ISBLANK(INDIRECT(Anlyt_LabRefThisCol))</formula>
    </cfRule>
  </conditionalFormatting>
  <conditionalFormatting sqref="C87:C96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104:C11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121:C130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138:C147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155:C164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172:C181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189:C1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206:C215 D215:V215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D215:V215">
    <cfRule type="expression" dxfId="102" priority="296">
      <formula>AND($B215&lt;&gt;$B214,NOT(ISBLANK(INDIRECT(Anlyt_LabRefThisCol))))</formula>
    </cfRule>
  </conditionalFormatting>
  <conditionalFormatting sqref="C223:C232">
    <cfRule type="expression" dxfId="101" priority="285" stopIfTrue="1">
      <formula>AND(ISBLANK(INDIRECT(Anlyt_LabRefLastCol)),ISBLANK(INDIRECT(Anlyt_LabRefThisCol)))</formula>
    </cfRule>
    <cfRule type="expression" dxfId="100" priority="286">
      <formula>ISBLANK(INDIRECT(Anlyt_LabRefThisCol))</formula>
    </cfRule>
  </conditionalFormatting>
  <conditionalFormatting sqref="C240:C249">
    <cfRule type="expression" dxfId="99" priority="276" stopIfTrue="1">
      <formula>AND(ISBLANK(INDIRECT(Anlyt_LabRefLastCol)),ISBLANK(INDIRECT(Anlyt_LabRefThisCol)))</formula>
    </cfRule>
    <cfRule type="expression" dxfId="98" priority="277">
      <formula>ISBLANK(INDIRECT(Anlyt_LabRefThisCol))</formula>
    </cfRule>
  </conditionalFormatting>
  <conditionalFormatting sqref="C257:C266">
    <cfRule type="expression" dxfId="97" priority="267" stopIfTrue="1">
      <formula>AND(ISBLANK(INDIRECT(Anlyt_LabRefLastCol)),ISBLANK(INDIRECT(Anlyt_LabRefThisCol)))</formula>
    </cfRule>
    <cfRule type="expression" dxfId="96" priority="268">
      <formula>ISBLANK(INDIRECT(Anlyt_LabRefThisCol))</formula>
    </cfRule>
  </conditionalFormatting>
  <conditionalFormatting sqref="C274:C283">
    <cfRule type="expression" dxfId="95" priority="258" stopIfTrue="1">
      <formula>AND(ISBLANK(INDIRECT(Anlyt_LabRefLastCol)),ISBLANK(INDIRECT(Anlyt_LabRefThisCol)))</formula>
    </cfRule>
    <cfRule type="expression" dxfId="94" priority="259">
      <formula>ISBLANK(INDIRECT(Anlyt_LabRefThisCol))</formula>
    </cfRule>
  </conditionalFormatting>
  <conditionalFormatting sqref="C291:C300">
    <cfRule type="expression" dxfId="93" priority="249" stopIfTrue="1">
      <formula>AND(ISBLANK(INDIRECT(Anlyt_LabRefLastCol)),ISBLANK(INDIRECT(Anlyt_LabRefThisCol)))</formula>
    </cfRule>
    <cfRule type="expression" dxfId="92" priority="250">
      <formula>ISBLANK(INDIRECT(Anlyt_LabRefThisCol))</formula>
    </cfRule>
  </conditionalFormatting>
  <conditionalFormatting sqref="C308:C317">
    <cfRule type="expression" dxfId="91" priority="240" stopIfTrue="1">
      <formula>AND(ISBLANK(INDIRECT(Anlyt_LabRefLastCol)),ISBLANK(INDIRECT(Anlyt_LabRefThisCol)))</formula>
    </cfRule>
    <cfRule type="expression" dxfId="90" priority="241">
      <formula>ISBLANK(INDIRECT(Anlyt_LabRefThisCol))</formula>
    </cfRule>
  </conditionalFormatting>
  <conditionalFormatting sqref="C325:C334">
    <cfRule type="expression" dxfId="89" priority="231" stopIfTrue="1">
      <formula>AND(ISBLANK(INDIRECT(Anlyt_LabRefLastCol)),ISBLANK(INDIRECT(Anlyt_LabRefThisCol)))</formula>
    </cfRule>
    <cfRule type="expression" dxfId="88" priority="232">
      <formula>ISBLANK(INDIRECT(Anlyt_LabRefThisCol))</formula>
    </cfRule>
  </conditionalFormatting>
  <conditionalFormatting sqref="C342:C351">
    <cfRule type="expression" dxfId="87" priority="222" stopIfTrue="1">
      <formula>AND(ISBLANK(INDIRECT(Anlyt_LabRefLastCol)),ISBLANK(INDIRECT(Anlyt_LabRefThisCol)))</formula>
    </cfRule>
    <cfRule type="expression" dxfId="86" priority="223">
      <formula>ISBLANK(INDIRECT(Anlyt_LabRefThisCol))</formula>
    </cfRule>
  </conditionalFormatting>
  <conditionalFormatting sqref="C359:C368">
    <cfRule type="expression" dxfId="85" priority="213" stopIfTrue="1">
      <formula>AND(ISBLANK(INDIRECT(Anlyt_LabRefLastCol)),ISBLANK(INDIRECT(Anlyt_LabRefThisCol)))</formula>
    </cfRule>
    <cfRule type="expression" dxfId="84" priority="214">
      <formula>ISBLANK(INDIRECT(Anlyt_LabRefThisCol))</formula>
    </cfRule>
  </conditionalFormatting>
  <conditionalFormatting sqref="C376:C385 D385:V385">
    <cfRule type="expression" dxfId="83" priority="204" stopIfTrue="1">
      <formula>AND(ISBLANK(INDIRECT(Anlyt_LabRefLastCol)),ISBLANK(INDIRECT(Anlyt_LabRefThisCol)))</formula>
    </cfRule>
    <cfRule type="expression" dxfId="82" priority="205">
      <formula>ISBLANK(INDIRECT(Anlyt_LabRefThisCol))</formula>
    </cfRule>
  </conditionalFormatting>
  <conditionalFormatting sqref="D385:V385">
    <cfRule type="expression" dxfId="81" priority="206">
      <formula>AND($B385&lt;&gt;$B384,NOT(ISBLANK(INDIRECT(Anlyt_LabRefThisCol))))</formula>
    </cfRule>
  </conditionalFormatting>
  <conditionalFormatting sqref="C393:C402">
    <cfRule type="expression" dxfId="80" priority="195" stopIfTrue="1">
      <formula>AND(ISBLANK(INDIRECT(Anlyt_LabRefLastCol)),ISBLANK(INDIRECT(Anlyt_LabRefThisCol)))</formula>
    </cfRule>
    <cfRule type="expression" dxfId="79" priority="196">
      <formula>ISBLANK(INDIRECT(Anlyt_LabRefThisCol))</formula>
    </cfRule>
  </conditionalFormatting>
  <conditionalFormatting sqref="C410:C419">
    <cfRule type="expression" dxfId="78" priority="186" stopIfTrue="1">
      <formula>AND(ISBLANK(INDIRECT(Anlyt_LabRefLastCol)),ISBLANK(INDIRECT(Anlyt_LabRefThisCol)))</formula>
    </cfRule>
    <cfRule type="expression" dxfId="77" priority="187">
      <formula>ISBLANK(INDIRECT(Anlyt_LabRefThisCol))</formula>
    </cfRule>
  </conditionalFormatting>
  <conditionalFormatting sqref="C427:C436">
    <cfRule type="expression" dxfId="76" priority="177" stopIfTrue="1">
      <formula>AND(ISBLANK(INDIRECT(Anlyt_LabRefLastCol)),ISBLANK(INDIRECT(Anlyt_LabRefThisCol)))</formula>
    </cfRule>
    <cfRule type="expression" dxfId="75" priority="178">
      <formula>ISBLANK(INDIRECT(Anlyt_LabRefThisCol))</formula>
    </cfRule>
  </conditionalFormatting>
  <conditionalFormatting sqref="C444:C453">
    <cfRule type="expression" dxfId="74" priority="168" stopIfTrue="1">
      <formula>AND(ISBLANK(INDIRECT(Anlyt_LabRefLastCol)),ISBLANK(INDIRECT(Anlyt_LabRefThisCol)))</formula>
    </cfRule>
    <cfRule type="expression" dxfId="73" priority="169">
      <formula>ISBLANK(INDIRECT(Anlyt_LabRefThisCol))</formula>
    </cfRule>
  </conditionalFormatting>
  <conditionalFormatting sqref="C461:C470">
    <cfRule type="expression" dxfId="72" priority="159" stopIfTrue="1">
      <formula>AND(ISBLANK(INDIRECT(Anlyt_LabRefLastCol)),ISBLANK(INDIRECT(Anlyt_LabRefThisCol)))</formula>
    </cfRule>
    <cfRule type="expression" dxfId="71" priority="160">
      <formula>ISBLANK(INDIRECT(Anlyt_LabRefThisCol))</formula>
    </cfRule>
  </conditionalFormatting>
  <conditionalFormatting sqref="C478:C487">
    <cfRule type="expression" dxfId="70" priority="150" stopIfTrue="1">
      <formula>AND(ISBLANK(INDIRECT(Anlyt_LabRefLastCol)),ISBLANK(INDIRECT(Anlyt_LabRefThisCol)))</formula>
    </cfRule>
    <cfRule type="expression" dxfId="69" priority="151">
      <formula>ISBLANK(INDIRECT(Anlyt_LabRefThisCol))</formula>
    </cfRule>
  </conditionalFormatting>
  <conditionalFormatting sqref="C495:C504">
    <cfRule type="expression" dxfId="68" priority="141" stopIfTrue="1">
      <formula>AND(ISBLANK(INDIRECT(Anlyt_LabRefLastCol)),ISBLANK(INDIRECT(Anlyt_LabRefThisCol)))</formula>
    </cfRule>
    <cfRule type="expression" dxfId="67" priority="142">
      <formula>ISBLANK(INDIRECT(Anlyt_LabRefThisCol))</formula>
    </cfRule>
  </conditionalFormatting>
  <conditionalFormatting sqref="C512:C521">
    <cfRule type="expression" dxfId="66" priority="132" stopIfTrue="1">
      <formula>AND(ISBLANK(INDIRECT(Anlyt_LabRefLastCol)),ISBLANK(INDIRECT(Anlyt_LabRefThisCol)))</formula>
    </cfRule>
    <cfRule type="expression" dxfId="65" priority="133">
      <formula>ISBLANK(INDIRECT(Anlyt_LabRefThisCol))</formula>
    </cfRule>
  </conditionalFormatting>
  <conditionalFormatting sqref="C529:C538">
    <cfRule type="expression" dxfId="64" priority="123" stopIfTrue="1">
      <formula>AND(ISBLANK(INDIRECT(Anlyt_LabRefLastCol)),ISBLANK(INDIRECT(Anlyt_LabRefThisCol)))</formula>
    </cfRule>
    <cfRule type="expression" dxfId="63" priority="124">
      <formula>ISBLANK(INDIRECT(Anlyt_LabRefThisCol))</formula>
    </cfRule>
  </conditionalFormatting>
  <conditionalFormatting sqref="C546:C555">
    <cfRule type="expression" dxfId="62" priority="114" stopIfTrue="1">
      <formula>AND(ISBLANK(INDIRECT(Anlyt_LabRefLastCol)),ISBLANK(INDIRECT(Anlyt_LabRefThisCol)))</formula>
    </cfRule>
    <cfRule type="expression" dxfId="61" priority="115">
      <formula>ISBLANK(INDIRECT(Anlyt_LabRefThisCol))</formula>
    </cfRule>
  </conditionalFormatting>
  <conditionalFormatting sqref="C563:C572">
    <cfRule type="expression" dxfId="60" priority="105" stopIfTrue="1">
      <formula>AND(ISBLANK(INDIRECT(Anlyt_LabRefLastCol)),ISBLANK(INDIRECT(Anlyt_LabRefThisCol)))</formula>
    </cfRule>
    <cfRule type="expression" dxfId="59" priority="106">
      <formula>ISBLANK(INDIRECT(Anlyt_LabRefThisCol))</formula>
    </cfRule>
  </conditionalFormatting>
  <conditionalFormatting sqref="C580:C589">
    <cfRule type="expression" dxfId="58" priority="96" stopIfTrue="1">
      <formula>AND(ISBLANK(INDIRECT(Anlyt_LabRefLastCol)),ISBLANK(INDIRECT(Anlyt_LabRefThisCol)))</formula>
    </cfRule>
    <cfRule type="expression" dxfId="57" priority="97">
      <formula>ISBLANK(INDIRECT(Anlyt_LabRefThisCol))</formula>
    </cfRule>
  </conditionalFormatting>
  <conditionalFormatting sqref="C597:C606">
    <cfRule type="expression" dxfId="56" priority="87" stopIfTrue="1">
      <formula>AND(ISBLANK(INDIRECT(Anlyt_LabRefLastCol)),ISBLANK(INDIRECT(Anlyt_LabRefThisCol)))</formula>
    </cfRule>
    <cfRule type="expression" dxfId="55" priority="88">
      <formula>ISBLANK(INDIRECT(Anlyt_LabRefThisCol))</formula>
    </cfRule>
  </conditionalFormatting>
  <conditionalFormatting sqref="C614:C623">
    <cfRule type="expression" dxfId="54" priority="78" stopIfTrue="1">
      <formula>AND(ISBLANK(INDIRECT(Anlyt_LabRefLastCol)),ISBLANK(INDIRECT(Anlyt_LabRefThisCol)))</formula>
    </cfRule>
    <cfRule type="expression" dxfId="53" priority="79">
      <formula>ISBLANK(INDIRECT(Anlyt_LabRefThisCol))</formula>
    </cfRule>
  </conditionalFormatting>
  <conditionalFormatting sqref="C631:C640">
    <cfRule type="expression" dxfId="52" priority="69" stopIfTrue="1">
      <formula>AND(ISBLANK(INDIRECT(Anlyt_LabRefLastCol)),ISBLANK(INDIRECT(Anlyt_LabRefThisCol)))</formula>
    </cfRule>
    <cfRule type="expression" dxfId="51" priority="70">
      <formula>ISBLANK(INDIRECT(Anlyt_LabRefThisCol))</formula>
    </cfRule>
  </conditionalFormatting>
  <conditionalFormatting sqref="C648:C657">
    <cfRule type="expression" dxfId="50" priority="60" stopIfTrue="1">
      <formula>AND(ISBLANK(INDIRECT(Anlyt_LabRefLastCol)),ISBLANK(INDIRECT(Anlyt_LabRefThisCol)))</formula>
    </cfRule>
    <cfRule type="expression" dxfId="49" priority="61">
      <formula>ISBLANK(INDIRECT(Anlyt_LabRefThisCol))</formula>
    </cfRule>
  </conditionalFormatting>
  <conditionalFormatting sqref="C665:C674">
    <cfRule type="expression" dxfId="48" priority="51" stopIfTrue="1">
      <formula>AND(ISBLANK(INDIRECT(Anlyt_LabRefLastCol)),ISBLANK(INDIRECT(Anlyt_LabRefThisCol)))</formula>
    </cfRule>
    <cfRule type="expression" dxfId="47" priority="52">
      <formula>ISBLANK(INDIRECT(Anlyt_LabRefThisCol))</formula>
    </cfRule>
  </conditionalFormatting>
  <conditionalFormatting sqref="C682:C691">
    <cfRule type="expression" dxfId="46" priority="42" stopIfTrue="1">
      <formula>AND(ISBLANK(INDIRECT(Anlyt_LabRefLastCol)),ISBLANK(INDIRECT(Anlyt_LabRefThisCol)))</formula>
    </cfRule>
    <cfRule type="expression" dxfId="45" priority="43">
      <formula>ISBLANK(INDIRECT(Anlyt_LabRefThisCol))</formula>
    </cfRule>
  </conditionalFormatting>
  <conditionalFormatting sqref="C699:C708">
    <cfRule type="expression" dxfId="44" priority="33" stopIfTrue="1">
      <formula>AND(ISBLANK(INDIRECT(Anlyt_LabRefLastCol)),ISBLANK(INDIRECT(Anlyt_LabRefThisCol)))</formula>
    </cfRule>
    <cfRule type="expression" dxfId="43" priority="34">
      <formula>ISBLANK(INDIRECT(Anlyt_LabRefThisCol))</formula>
    </cfRule>
  </conditionalFormatting>
  <conditionalFormatting sqref="C716:C725">
    <cfRule type="expression" dxfId="42" priority="24" stopIfTrue="1">
      <formula>AND(ISBLANK(INDIRECT(Anlyt_LabRefLastCol)),ISBLANK(INDIRECT(Anlyt_LabRefThisCol)))</formula>
    </cfRule>
    <cfRule type="expression" dxfId="41" priority="25">
      <formula>ISBLANK(INDIRECT(Anlyt_LabRefThisCol))</formula>
    </cfRule>
  </conditionalFormatting>
  <conditionalFormatting sqref="C733:C742">
    <cfRule type="expression" dxfId="40" priority="15" stopIfTrue="1">
      <formula>AND(ISBLANK(INDIRECT(Anlyt_LabRefLastCol)),ISBLANK(INDIRECT(Anlyt_LabRefThisCol)))</formula>
    </cfRule>
    <cfRule type="expression" dxfId="39" priority="16">
      <formula>ISBLANK(INDIRECT(Anlyt_LabRefThisCol))</formula>
    </cfRule>
  </conditionalFormatting>
  <conditionalFormatting sqref="C750:C759">
    <cfRule type="expression" dxfId="38" priority="6" stopIfTrue="1">
      <formula>AND(ISBLANK(INDIRECT(Anlyt_LabRefLastCol)),ISBLANK(INDIRECT(Anlyt_LabRefThisCol)))</formula>
    </cfRule>
    <cfRule type="expression" dxfId="37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65"/>
  <sheetViews>
    <sheetView zoomScale="96" zoomScaleNormal="96" workbookViewId="0"/>
  </sheetViews>
  <sheetFormatPr defaultRowHeight="15"/>
  <cols>
    <col min="1" max="1" width="8.88671875" style="117"/>
    <col min="2" max="18" width="8.88671875" style="1"/>
    <col min="19" max="19" width="8.88671875" style="1" customWidth="1"/>
    <col min="20" max="16384" width="8.88671875" style="1"/>
  </cols>
  <sheetData>
    <row r="1" spans="1:26">
      <c r="B1" s="128" t="s">
        <v>315</v>
      </c>
      <c r="Y1" s="112" t="s">
        <v>66</v>
      </c>
    </row>
    <row r="2" spans="1:26">
      <c r="A2" s="108" t="s">
        <v>107</v>
      </c>
      <c r="B2" s="100" t="s">
        <v>120</v>
      </c>
      <c r="C2" s="97" t="s">
        <v>121</v>
      </c>
      <c r="D2" s="96" t="s">
        <v>142</v>
      </c>
      <c r="E2" s="98" t="s">
        <v>142</v>
      </c>
      <c r="F2" s="99" t="s">
        <v>142</v>
      </c>
      <c r="G2" s="99" t="s">
        <v>142</v>
      </c>
      <c r="H2" s="99" t="s">
        <v>142</v>
      </c>
      <c r="I2" s="99" t="s">
        <v>142</v>
      </c>
      <c r="J2" s="99" t="s">
        <v>142</v>
      </c>
      <c r="K2" s="99" t="s">
        <v>142</v>
      </c>
      <c r="L2" s="99" t="s">
        <v>142</v>
      </c>
      <c r="M2" s="99" t="s">
        <v>142</v>
      </c>
      <c r="N2" s="99" t="s">
        <v>142</v>
      </c>
      <c r="O2" s="99" t="s">
        <v>142</v>
      </c>
      <c r="P2" s="99" t="s">
        <v>142</v>
      </c>
      <c r="Q2" s="99" t="s">
        <v>142</v>
      </c>
      <c r="R2" s="99" t="s">
        <v>142</v>
      </c>
      <c r="S2" s="99" t="s">
        <v>142</v>
      </c>
      <c r="T2" s="99" t="s">
        <v>142</v>
      </c>
      <c r="U2" s="99" t="s">
        <v>142</v>
      </c>
      <c r="V2" s="99" t="s">
        <v>142</v>
      </c>
      <c r="W2" s="105" t="s">
        <v>142</v>
      </c>
      <c r="X2" s="143"/>
      <c r="Y2" s="112">
        <v>1</v>
      </c>
    </row>
    <row r="3" spans="1:26">
      <c r="A3" s="118"/>
      <c r="B3" s="101" t="s">
        <v>143</v>
      </c>
      <c r="C3" s="90" t="s">
        <v>143</v>
      </c>
      <c r="D3" s="144" t="s">
        <v>176</v>
      </c>
      <c r="E3" s="134" t="s">
        <v>146</v>
      </c>
      <c r="F3" s="135" t="s">
        <v>147</v>
      </c>
      <c r="G3" s="135" t="s">
        <v>149</v>
      </c>
      <c r="H3" s="135" t="s">
        <v>144</v>
      </c>
      <c r="I3" s="135" t="s">
        <v>150</v>
      </c>
      <c r="J3" s="135" t="s">
        <v>151</v>
      </c>
      <c r="K3" s="135" t="s">
        <v>145</v>
      </c>
      <c r="L3" s="135" t="s">
        <v>152</v>
      </c>
      <c r="M3" s="135" t="s">
        <v>153</v>
      </c>
      <c r="N3" s="135" t="s">
        <v>161</v>
      </c>
      <c r="O3" s="135" t="s">
        <v>162</v>
      </c>
      <c r="P3" s="135" t="s">
        <v>163</v>
      </c>
      <c r="Q3" s="135" t="s">
        <v>164</v>
      </c>
      <c r="R3" s="135" t="s">
        <v>165</v>
      </c>
      <c r="S3" s="135" t="s">
        <v>166</v>
      </c>
      <c r="T3" s="135" t="s">
        <v>167</v>
      </c>
      <c r="U3" s="135" t="s">
        <v>177</v>
      </c>
      <c r="V3" s="135" t="s">
        <v>168</v>
      </c>
      <c r="W3" s="138" t="s">
        <v>169</v>
      </c>
      <c r="X3" s="143"/>
      <c r="Y3" s="112" t="s">
        <v>3</v>
      </c>
    </row>
    <row r="4" spans="1:26">
      <c r="A4" s="118"/>
      <c r="B4" s="101"/>
      <c r="C4" s="90"/>
      <c r="D4" s="90" t="s">
        <v>122</v>
      </c>
      <c r="E4" s="91" t="s">
        <v>178</v>
      </c>
      <c r="F4" s="92" t="s">
        <v>179</v>
      </c>
      <c r="G4" s="92" t="s">
        <v>179</v>
      </c>
      <c r="H4" s="92" t="s">
        <v>178</v>
      </c>
      <c r="I4" s="92" t="s">
        <v>179</v>
      </c>
      <c r="J4" s="92" t="s">
        <v>179</v>
      </c>
      <c r="K4" s="92" t="s">
        <v>179</v>
      </c>
      <c r="L4" s="92" t="s">
        <v>179</v>
      </c>
      <c r="M4" s="92" t="s">
        <v>179</v>
      </c>
      <c r="N4" s="92" t="s">
        <v>178</v>
      </c>
      <c r="O4" s="92" t="s">
        <v>180</v>
      </c>
      <c r="P4" s="92" t="s">
        <v>179</v>
      </c>
      <c r="Q4" s="92" t="s">
        <v>179</v>
      </c>
      <c r="R4" s="92" t="s">
        <v>178</v>
      </c>
      <c r="S4" s="92" t="s">
        <v>179</v>
      </c>
      <c r="T4" s="92" t="s">
        <v>179</v>
      </c>
      <c r="U4" s="92" t="s">
        <v>179</v>
      </c>
      <c r="V4" s="92" t="s">
        <v>179</v>
      </c>
      <c r="W4" s="139" t="s">
        <v>179</v>
      </c>
      <c r="X4" s="143"/>
      <c r="Y4" s="112">
        <v>3</v>
      </c>
    </row>
    <row r="5" spans="1:26">
      <c r="A5" s="118"/>
      <c r="B5" s="101"/>
      <c r="C5" s="90"/>
      <c r="D5" s="110" t="s">
        <v>181</v>
      </c>
      <c r="E5" s="109" t="s">
        <v>182</v>
      </c>
      <c r="F5" s="109" t="s">
        <v>124</v>
      </c>
      <c r="G5" s="109" t="s">
        <v>124</v>
      </c>
      <c r="H5" s="109" t="s">
        <v>182</v>
      </c>
      <c r="I5" s="109" t="s">
        <v>124</v>
      </c>
      <c r="J5" s="109" t="s">
        <v>124</v>
      </c>
      <c r="K5" s="109" t="s">
        <v>124</v>
      </c>
      <c r="L5" s="109" t="s">
        <v>124</v>
      </c>
      <c r="M5" s="109" t="s">
        <v>125</v>
      </c>
      <c r="N5" s="109" t="s">
        <v>124</v>
      </c>
      <c r="O5" s="109" t="s">
        <v>125</v>
      </c>
      <c r="P5" s="109" t="s">
        <v>124</v>
      </c>
      <c r="Q5" s="109" t="s">
        <v>125</v>
      </c>
      <c r="R5" s="109" t="s">
        <v>124</v>
      </c>
      <c r="S5" s="109" t="s">
        <v>124</v>
      </c>
      <c r="T5" s="109" t="s">
        <v>125</v>
      </c>
      <c r="U5" s="109" t="s">
        <v>124</v>
      </c>
      <c r="V5" s="109" t="s">
        <v>124</v>
      </c>
      <c r="W5" s="140" t="s">
        <v>124</v>
      </c>
      <c r="X5" s="143"/>
      <c r="Y5" s="112">
        <v>3</v>
      </c>
    </row>
    <row r="6" spans="1:26">
      <c r="A6" s="118"/>
      <c r="B6" s="100">
        <v>1</v>
      </c>
      <c r="C6" s="96">
        <v>1</v>
      </c>
      <c r="D6" s="219">
        <v>0.182</v>
      </c>
      <c r="E6" s="171">
        <v>0.20419999999999999</v>
      </c>
      <c r="F6" s="171">
        <v>0.21</v>
      </c>
      <c r="G6" s="220">
        <v>0.34</v>
      </c>
      <c r="H6" s="171">
        <v>0.19600000000000001</v>
      </c>
      <c r="I6" s="172">
        <v>0.20799999999999999</v>
      </c>
      <c r="J6" s="171">
        <v>0.20200000000000001</v>
      </c>
      <c r="K6" s="172">
        <v>0.22500000000000001</v>
      </c>
      <c r="L6" s="171">
        <v>0.19800000000000001</v>
      </c>
      <c r="M6" s="214">
        <v>0.16</v>
      </c>
      <c r="N6" s="171">
        <v>0.19900000000000001</v>
      </c>
      <c r="O6" s="171"/>
      <c r="P6" s="171">
        <v>0.22</v>
      </c>
      <c r="Q6" s="171">
        <v>0.19</v>
      </c>
      <c r="R6" s="171">
        <v>0.20682183362583198</v>
      </c>
      <c r="S6" s="171">
        <v>0.20100000000000001</v>
      </c>
      <c r="T6" s="171">
        <v>0.19</v>
      </c>
      <c r="U6" s="171">
        <v>0.19500000000000001</v>
      </c>
      <c r="V6" s="221">
        <v>0.20899999999999999</v>
      </c>
      <c r="W6" s="221">
        <v>0.21</v>
      </c>
      <c r="X6" s="222"/>
      <c r="Y6" s="175">
        <v>1</v>
      </c>
    </row>
    <row r="7" spans="1:26">
      <c r="A7" s="118"/>
      <c r="B7" s="101">
        <v>1</v>
      </c>
      <c r="C7" s="90">
        <v>2</v>
      </c>
      <c r="D7" s="223">
        <v>0.185</v>
      </c>
      <c r="E7" s="177">
        <v>0.21110000000000001</v>
      </c>
      <c r="F7" s="177">
        <v>0.21</v>
      </c>
      <c r="G7" s="218">
        <v>0.24</v>
      </c>
      <c r="H7" s="177">
        <v>0.19600000000000001</v>
      </c>
      <c r="I7" s="178">
        <v>0.20200000000000001</v>
      </c>
      <c r="J7" s="177">
        <v>0.20100000000000001</v>
      </c>
      <c r="K7" s="178">
        <v>0.217</v>
      </c>
      <c r="L7" s="177">
        <v>0.20100000000000001</v>
      </c>
      <c r="M7" s="177">
        <v>0.19</v>
      </c>
      <c r="N7" s="177">
        <v>0.19900000000000001</v>
      </c>
      <c r="O7" s="177">
        <v>0.19899999999999998</v>
      </c>
      <c r="P7" s="177">
        <v>0.22</v>
      </c>
      <c r="Q7" s="216">
        <v>0.14000000000000001</v>
      </c>
      <c r="R7" s="177">
        <v>0.20204641561281597</v>
      </c>
      <c r="S7" s="177">
        <v>0.19700000000000001</v>
      </c>
      <c r="T7" s="177">
        <v>0.18</v>
      </c>
      <c r="U7" s="177">
        <v>0.19900000000000001</v>
      </c>
      <c r="V7" s="224">
        <v>0.20799999999999999</v>
      </c>
      <c r="W7" s="225">
        <v>0.2</v>
      </c>
      <c r="X7" s="222"/>
      <c r="Y7" s="175" t="e">
        <v>#N/A</v>
      </c>
    </row>
    <row r="8" spans="1:26">
      <c r="A8" s="118"/>
      <c r="B8" s="101">
        <v>1</v>
      </c>
      <c r="C8" s="90">
        <v>3</v>
      </c>
      <c r="D8" s="223">
        <v>0.18099999999999999</v>
      </c>
      <c r="E8" s="177">
        <v>0.21240000000000001</v>
      </c>
      <c r="F8" s="177">
        <v>0.21</v>
      </c>
      <c r="G8" s="178">
        <v>0.22</v>
      </c>
      <c r="H8" s="177">
        <v>0.19399999999999998</v>
      </c>
      <c r="I8" s="178">
        <v>0.20699999999999999</v>
      </c>
      <c r="J8" s="177">
        <v>0.20599999999999999</v>
      </c>
      <c r="K8" s="178">
        <v>0.215</v>
      </c>
      <c r="L8" s="178">
        <v>0.20200000000000001</v>
      </c>
      <c r="M8" s="107">
        <v>0.2</v>
      </c>
      <c r="N8" s="107">
        <v>0.19700000000000001</v>
      </c>
      <c r="O8" s="107">
        <v>0.19999999999999998</v>
      </c>
      <c r="P8" s="107">
        <v>0.22</v>
      </c>
      <c r="Q8" s="107">
        <v>0.18</v>
      </c>
      <c r="R8" s="107">
        <v>0.20518226124824901</v>
      </c>
      <c r="S8" s="107">
        <v>0.20200000000000001</v>
      </c>
      <c r="T8" s="107">
        <v>0.18</v>
      </c>
      <c r="U8" s="177">
        <v>0.20100000000000001</v>
      </c>
      <c r="V8" s="224">
        <v>0.215</v>
      </c>
      <c r="W8" s="225">
        <v>0.2</v>
      </c>
      <c r="X8" s="222"/>
      <c r="Y8" s="175">
        <v>16</v>
      </c>
    </row>
    <row r="9" spans="1:26">
      <c r="A9" s="118"/>
      <c r="B9" s="101">
        <v>1</v>
      </c>
      <c r="C9" s="90">
        <v>4</v>
      </c>
      <c r="D9" s="223">
        <v>0.18300000000000002</v>
      </c>
      <c r="E9" s="177">
        <v>0.20710000000000001</v>
      </c>
      <c r="F9" s="177">
        <v>0.21</v>
      </c>
      <c r="G9" s="178">
        <v>0.22</v>
      </c>
      <c r="H9" s="177">
        <v>0.20200000000000001</v>
      </c>
      <c r="I9" s="178">
        <v>0.20899999999999999</v>
      </c>
      <c r="J9" s="177">
        <v>0.20399999999999999</v>
      </c>
      <c r="K9" s="178">
        <v>0.224</v>
      </c>
      <c r="L9" s="178">
        <v>0.19800000000000001</v>
      </c>
      <c r="M9" s="107">
        <v>0.19</v>
      </c>
      <c r="N9" s="107">
        <v>0.19900000000000001</v>
      </c>
      <c r="O9" s="107">
        <v>0.19800000000000001</v>
      </c>
      <c r="P9" s="107">
        <v>0.22</v>
      </c>
      <c r="Q9" s="107">
        <v>0.2</v>
      </c>
      <c r="R9" s="107">
        <v>0.20354817542547499</v>
      </c>
      <c r="S9" s="107">
        <v>0.187</v>
      </c>
      <c r="T9" s="107">
        <v>0.19</v>
      </c>
      <c r="U9" s="177">
        <v>0.20200000000000001</v>
      </c>
      <c r="V9" s="224">
        <v>0.20699999999999999</v>
      </c>
      <c r="W9" s="225">
        <v>0.22</v>
      </c>
      <c r="X9" s="222"/>
      <c r="Y9" s="175">
        <v>0.2038055955239586</v>
      </c>
      <c r="Z9" s="112"/>
    </row>
    <row r="10" spans="1:26">
      <c r="A10" s="118"/>
      <c r="B10" s="101">
        <v>1</v>
      </c>
      <c r="C10" s="90">
        <v>5</v>
      </c>
      <c r="D10" s="223">
        <v>0.17800000000000002</v>
      </c>
      <c r="E10" s="177">
        <v>0.20619999999999999</v>
      </c>
      <c r="F10" s="177">
        <v>0.21</v>
      </c>
      <c r="G10" s="177">
        <v>0.22</v>
      </c>
      <c r="H10" s="177">
        <v>0.19899999999999998</v>
      </c>
      <c r="I10" s="177">
        <v>0.219</v>
      </c>
      <c r="J10" s="177">
        <v>0.20599999999999999</v>
      </c>
      <c r="K10" s="177">
        <v>0.222</v>
      </c>
      <c r="L10" s="177">
        <v>0.19900000000000001</v>
      </c>
      <c r="M10" s="177">
        <v>0.2</v>
      </c>
      <c r="N10" s="177">
        <v>0.20100000000000001</v>
      </c>
      <c r="O10" s="177">
        <v>0.19999999999999998</v>
      </c>
      <c r="P10" s="177">
        <v>0.22</v>
      </c>
      <c r="Q10" s="177">
        <v>0.2</v>
      </c>
      <c r="R10" s="177">
        <v>0.20068288886369998</v>
      </c>
      <c r="S10" s="177">
        <v>0.192</v>
      </c>
      <c r="T10" s="177">
        <v>0.18</v>
      </c>
      <c r="U10" s="177">
        <v>0.20200000000000001</v>
      </c>
      <c r="V10" s="224">
        <v>0.20300000000000001</v>
      </c>
      <c r="W10" s="225">
        <v>0.21</v>
      </c>
      <c r="X10" s="222"/>
      <c r="Y10" s="115"/>
    </row>
    <row r="11" spans="1:26">
      <c r="A11" s="118"/>
      <c r="B11" s="101">
        <v>1</v>
      </c>
      <c r="C11" s="90">
        <v>6</v>
      </c>
      <c r="D11" s="223">
        <v>0.19399999999999998</v>
      </c>
      <c r="E11" s="177">
        <v>0.2021</v>
      </c>
      <c r="F11" s="177">
        <v>0.21</v>
      </c>
      <c r="G11" s="177">
        <v>0.23</v>
      </c>
      <c r="H11" s="177">
        <v>0.20100000000000001</v>
      </c>
      <c r="I11" s="177">
        <v>0.21199999999999999</v>
      </c>
      <c r="J11" s="177">
        <v>0.20900000000000002</v>
      </c>
      <c r="K11" s="177">
        <v>0.222</v>
      </c>
      <c r="L11" s="177">
        <v>0.19800000000000001</v>
      </c>
      <c r="M11" s="177">
        <v>0.2</v>
      </c>
      <c r="N11" s="177">
        <v>0.19700000000000001</v>
      </c>
      <c r="O11" s="177">
        <v>0.192</v>
      </c>
      <c r="P11" s="177">
        <v>0.23</v>
      </c>
      <c r="Q11" s="177">
        <v>0.19</v>
      </c>
      <c r="R11" s="216">
        <v>0.17665705374009202</v>
      </c>
      <c r="S11" s="177">
        <v>0.18</v>
      </c>
      <c r="T11" s="177">
        <v>0.18</v>
      </c>
      <c r="U11" s="177">
        <v>0.20100000000000001</v>
      </c>
      <c r="V11" s="224">
        <v>0.20200000000000001</v>
      </c>
      <c r="W11" s="225">
        <v>0.2</v>
      </c>
      <c r="X11" s="222"/>
      <c r="Y11" s="115"/>
    </row>
    <row r="12" spans="1:26">
      <c r="A12" s="118"/>
      <c r="B12" s="101"/>
      <c r="C12" s="90">
        <v>7</v>
      </c>
      <c r="D12" s="223">
        <v>0.16600000000000001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224"/>
      <c r="W12" s="225"/>
      <c r="X12" s="222"/>
      <c r="Y12" s="115"/>
    </row>
    <row r="13" spans="1:26">
      <c r="A13" s="118"/>
      <c r="B13" s="101"/>
      <c r="C13" s="90">
        <v>8</v>
      </c>
      <c r="D13" s="223">
        <v>0.18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224"/>
      <c r="W13" s="225"/>
      <c r="X13" s="222"/>
      <c r="Y13" s="115"/>
    </row>
    <row r="14" spans="1:26">
      <c r="A14" s="118"/>
      <c r="B14" s="101"/>
      <c r="C14" s="90">
        <v>9</v>
      </c>
      <c r="D14" s="223">
        <v>0.189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224"/>
      <c r="W14" s="225"/>
      <c r="X14" s="222"/>
      <c r="Y14" s="115"/>
    </row>
    <row r="15" spans="1:26">
      <c r="A15" s="118"/>
      <c r="B15" s="101"/>
      <c r="C15" s="90">
        <v>10</v>
      </c>
      <c r="D15" s="223">
        <v>0.18099999999999999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224"/>
      <c r="W15" s="225"/>
      <c r="X15" s="222"/>
      <c r="Y15" s="115"/>
    </row>
    <row r="16" spans="1:26">
      <c r="A16" s="118"/>
      <c r="B16" s="101"/>
      <c r="C16" s="90">
        <v>11</v>
      </c>
      <c r="D16" s="223">
        <v>0.18300000000000002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224"/>
      <c r="W16" s="225"/>
      <c r="X16" s="222"/>
      <c r="Y16" s="115"/>
    </row>
    <row r="17" spans="1:25">
      <c r="A17" s="118"/>
      <c r="B17" s="101"/>
      <c r="C17" s="90">
        <v>12</v>
      </c>
      <c r="D17" s="223">
        <v>0.188</v>
      </c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224"/>
      <c r="W17" s="225"/>
      <c r="X17" s="222"/>
      <c r="Y17" s="115"/>
    </row>
    <row r="18" spans="1:25">
      <c r="A18" s="118"/>
      <c r="B18" s="101"/>
      <c r="C18" s="90">
        <v>13</v>
      </c>
      <c r="D18" s="223">
        <v>0.185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224"/>
      <c r="W18" s="225"/>
      <c r="X18" s="222"/>
      <c r="Y18" s="115"/>
    </row>
    <row r="19" spans="1:25">
      <c r="A19" s="118"/>
      <c r="B19" s="101"/>
      <c r="C19" s="90">
        <v>14</v>
      </c>
      <c r="D19" s="223">
        <v>0.186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224"/>
      <c r="W19" s="225"/>
      <c r="X19" s="222"/>
      <c r="Y19" s="115"/>
    </row>
    <row r="20" spans="1:25">
      <c r="A20" s="118"/>
      <c r="B20" s="101"/>
      <c r="C20" s="90">
        <v>15</v>
      </c>
      <c r="D20" s="223">
        <v>0.185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224"/>
      <c r="W20" s="225"/>
      <c r="X20" s="222"/>
      <c r="Y20" s="115"/>
    </row>
    <row r="21" spans="1:25">
      <c r="A21" s="118"/>
      <c r="B21" s="101"/>
      <c r="C21" s="90">
        <v>16</v>
      </c>
      <c r="D21" s="223">
        <v>0.186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224"/>
      <c r="W21" s="225"/>
      <c r="X21" s="222"/>
      <c r="Y21" s="115"/>
    </row>
    <row r="22" spans="1:25">
      <c r="A22" s="118"/>
      <c r="B22" s="101"/>
      <c r="C22" s="90">
        <v>17</v>
      </c>
      <c r="D22" s="223">
        <v>0.182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224"/>
      <c r="W22" s="225"/>
      <c r="X22" s="222"/>
      <c r="Y22" s="115"/>
    </row>
    <row r="23" spans="1:25">
      <c r="A23" s="118"/>
      <c r="B23" s="101"/>
      <c r="C23" s="90">
        <v>18</v>
      </c>
      <c r="D23" s="223">
        <v>0.187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224"/>
      <c r="W23" s="225"/>
      <c r="X23" s="222"/>
      <c r="Y23" s="115"/>
    </row>
    <row r="24" spans="1:25">
      <c r="A24" s="118"/>
      <c r="B24" s="101"/>
      <c r="C24" s="90">
        <v>19</v>
      </c>
      <c r="D24" s="223">
        <v>0.182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224"/>
      <c r="W24" s="225"/>
      <c r="X24" s="222"/>
      <c r="Y24" s="115"/>
    </row>
    <row r="25" spans="1:25">
      <c r="A25" s="118"/>
      <c r="B25" s="101"/>
      <c r="C25" s="90">
        <v>20</v>
      </c>
      <c r="D25" s="223">
        <v>0.188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224"/>
      <c r="W25" s="225"/>
      <c r="X25" s="222"/>
      <c r="Y25" s="115"/>
    </row>
    <row r="26" spans="1:25">
      <c r="A26" s="118"/>
      <c r="B26" s="102" t="s">
        <v>156</v>
      </c>
      <c r="C26" s="94"/>
      <c r="D26" s="179">
        <v>0.18355000000000002</v>
      </c>
      <c r="E26" s="179">
        <v>0.2071833333333333</v>
      </c>
      <c r="F26" s="179">
        <v>0.21</v>
      </c>
      <c r="G26" s="179">
        <v>0.245</v>
      </c>
      <c r="H26" s="179">
        <v>0.19799999999999998</v>
      </c>
      <c r="I26" s="179">
        <v>0.20949999999999999</v>
      </c>
      <c r="J26" s="179">
        <v>0.20466666666666666</v>
      </c>
      <c r="K26" s="179">
        <v>0.22083333333333333</v>
      </c>
      <c r="L26" s="179">
        <v>0.19933333333333333</v>
      </c>
      <c r="M26" s="179">
        <v>0.18999999999999997</v>
      </c>
      <c r="N26" s="179">
        <v>0.19866666666666669</v>
      </c>
      <c r="O26" s="179">
        <v>0.19779999999999998</v>
      </c>
      <c r="P26" s="179">
        <v>0.22166666666666668</v>
      </c>
      <c r="Q26" s="179">
        <v>0.18333333333333332</v>
      </c>
      <c r="R26" s="179">
        <v>0.19915643808602732</v>
      </c>
      <c r="S26" s="179">
        <v>0.19316666666666668</v>
      </c>
      <c r="T26" s="179">
        <v>0.18333333333333332</v>
      </c>
      <c r="U26" s="179">
        <v>0.19999999999999998</v>
      </c>
      <c r="V26" s="179">
        <v>0.20733333333333334</v>
      </c>
      <c r="W26" s="226">
        <v>0.20666666666666667</v>
      </c>
      <c r="X26" s="222"/>
      <c r="Y26" s="115"/>
    </row>
    <row r="27" spans="1:25">
      <c r="A27" s="118"/>
      <c r="B27" s="2" t="s">
        <v>157</v>
      </c>
      <c r="C27" s="114"/>
      <c r="D27" s="107">
        <v>0.184</v>
      </c>
      <c r="E27" s="107">
        <v>0.20665</v>
      </c>
      <c r="F27" s="107">
        <v>0.21</v>
      </c>
      <c r="G27" s="107">
        <v>0.22500000000000001</v>
      </c>
      <c r="H27" s="107">
        <v>0.19750000000000001</v>
      </c>
      <c r="I27" s="107">
        <v>0.20849999999999999</v>
      </c>
      <c r="J27" s="107">
        <v>0.20499999999999999</v>
      </c>
      <c r="K27" s="107">
        <v>0.222</v>
      </c>
      <c r="L27" s="107">
        <v>0.19850000000000001</v>
      </c>
      <c r="M27" s="107">
        <v>0.19500000000000001</v>
      </c>
      <c r="N27" s="107">
        <v>0.19900000000000001</v>
      </c>
      <c r="O27" s="107">
        <v>0.19899999999999998</v>
      </c>
      <c r="P27" s="107">
        <v>0.22</v>
      </c>
      <c r="Q27" s="107">
        <v>0.19</v>
      </c>
      <c r="R27" s="107">
        <v>0.20279729551914549</v>
      </c>
      <c r="S27" s="107">
        <v>0.19450000000000001</v>
      </c>
      <c r="T27" s="107">
        <v>0.18</v>
      </c>
      <c r="U27" s="107">
        <v>0.20100000000000001</v>
      </c>
      <c r="V27" s="107">
        <v>0.20749999999999999</v>
      </c>
      <c r="W27" s="141">
        <v>0.20500000000000002</v>
      </c>
      <c r="X27" s="222"/>
      <c r="Y27" s="115"/>
    </row>
    <row r="28" spans="1:25">
      <c r="A28" s="118"/>
      <c r="B28" s="2" t="s">
        <v>158</v>
      </c>
      <c r="C28" s="114"/>
      <c r="D28" s="107">
        <v>5.5295854988844902E-3</v>
      </c>
      <c r="E28" s="107">
        <v>3.9564714919567787E-3</v>
      </c>
      <c r="F28" s="107">
        <v>0</v>
      </c>
      <c r="G28" s="107">
        <v>4.7222875812470484E-2</v>
      </c>
      <c r="H28" s="107">
        <v>3.1622776601683876E-3</v>
      </c>
      <c r="I28" s="107">
        <v>5.6833088953531265E-3</v>
      </c>
      <c r="J28" s="107">
        <v>2.9439202887759476E-3</v>
      </c>
      <c r="K28" s="107">
        <v>3.9707262140151007E-3</v>
      </c>
      <c r="L28" s="107">
        <v>1.7511900715418279E-3</v>
      </c>
      <c r="M28" s="107">
        <v>1.5491933384829669E-2</v>
      </c>
      <c r="N28" s="107">
        <v>1.5055453054181633E-3</v>
      </c>
      <c r="O28" s="107">
        <v>3.3466401061362934E-3</v>
      </c>
      <c r="P28" s="107">
        <v>4.0824829046386332E-3</v>
      </c>
      <c r="Q28" s="107">
        <v>2.2509257354845626E-2</v>
      </c>
      <c r="R28" s="107">
        <v>1.1236196050717901E-2</v>
      </c>
      <c r="S28" s="107">
        <v>8.565434412022942E-3</v>
      </c>
      <c r="T28" s="107">
        <v>5.1639777949432277E-3</v>
      </c>
      <c r="U28" s="107">
        <v>2.6832815729997501E-3</v>
      </c>
      <c r="V28" s="107">
        <v>4.6761807778000417E-3</v>
      </c>
      <c r="W28" s="141">
        <v>8.1649658092772543E-3</v>
      </c>
      <c r="X28" s="143"/>
      <c r="Y28" s="115"/>
    </row>
    <row r="29" spans="1:25">
      <c r="A29" s="118"/>
      <c r="B29" s="2" t="s">
        <v>93</v>
      </c>
      <c r="C29" s="114"/>
      <c r="D29" s="95">
        <v>3.0125772263059056E-2</v>
      </c>
      <c r="E29" s="95">
        <v>1.909647570729682E-2</v>
      </c>
      <c r="F29" s="95">
        <v>0</v>
      </c>
      <c r="G29" s="95">
        <v>0.19274643188763463</v>
      </c>
      <c r="H29" s="95">
        <v>1.5971099293779736E-2</v>
      </c>
      <c r="I29" s="95">
        <v>2.7127966087604424E-2</v>
      </c>
      <c r="J29" s="95">
        <v>1.4383975352325478E-2</v>
      </c>
      <c r="K29" s="95">
        <v>1.7980647006860834E-2</v>
      </c>
      <c r="L29" s="95">
        <v>8.7852344726178661E-3</v>
      </c>
      <c r="M29" s="95">
        <v>8.1536491499103539E-2</v>
      </c>
      <c r="N29" s="95">
        <v>7.5782481816350491E-3</v>
      </c>
      <c r="O29" s="95">
        <v>1.6919312973388747E-2</v>
      </c>
      <c r="P29" s="95">
        <v>1.8417216111151727E-2</v>
      </c>
      <c r="Q29" s="95">
        <v>0.12277776739006706</v>
      </c>
      <c r="R29" s="95">
        <v>5.6418944618121414E-2</v>
      </c>
      <c r="S29" s="95">
        <v>4.4342197128677867E-2</v>
      </c>
      <c r="T29" s="95">
        <v>2.8167151608781246E-2</v>
      </c>
      <c r="U29" s="95">
        <v>1.3416407864998751E-2</v>
      </c>
      <c r="V29" s="95">
        <v>2.255392658102914E-2</v>
      </c>
      <c r="W29" s="142">
        <v>3.9507899077148002E-2</v>
      </c>
      <c r="X29" s="143"/>
      <c r="Y29" s="116"/>
    </row>
    <row r="30" spans="1:25">
      <c r="A30" s="118"/>
      <c r="B30" s="103" t="s">
        <v>159</v>
      </c>
      <c r="C30" s="114"/>
      <c r="D30" s="95">
        <v>-9.9386846920880623E-2</v>
      </c>
      <c r="E30" s="95">
        <v>1.6573332055437318E-2</v>
      </c>
      <c r="F30" s="95">
        <v>3.0393691891119845E-2</v>
      </c>
      <c r="G30" s="95">
        <v>0.20212597387297304</v>
      </c>
      <c r="H30" s="95">
        <v>-2.8485947645515597E-2</v>
      </c>
      <c r="I30" s="95">
        <v>2.7940373577093336E-2</v>
      </c>
      <c r="J30" s="95">
        <v>4.2249632081707844E-3</v>
      </c>
      <c r="K30" s="95">
        <v>8.3548922028360062E-2</v>
      </c>
      <c r="L30" s="95">
        <v>-2.1943765474778276E-2</v>
      </c>
      <c r="M30" s="95">
        <v>-6.7739040669939299E-2</v>
      </c>
      <c r="N30" s="95">
        <v>-2.5214856560146881E-2</v>
      </c>
      <c r="O30" s="95">
        <v>-2.9467274971126223E-2</v>
      </c>
      <c r="P30" s="95">
        <v>8.7637785885070985E-2</v>
      </c>
      <c r="Q30" s="95">
        <v>-0.10044995152362557</v>
      </c>
      <c r="R30" s="95">
        <v>-2.2811726174538527E-2</v>
      </c>
      <c r="S30" s="95">
        <v>-5.2201358014438037E-2</v>
      </c>
      <c r="T30" s="95">
        <v>-0.10044995152362557</v>
      </c>
      <c r="U30" s="95">
        <v>-1.8672674389409782E-2</v>
      </c>
      <c r="V30" s="95">
        <v>1.7309327549645426E-2</v>
      </c>
      <c r="W30" s="142">
        <v>1.4038236464276599E-2</v>
      </c>
      <c r="X30" s="143"/>
      <c r="Y30" s="116"/>
    </row>
    <row r="31" spans="1:25">
      <c r="B31" s="124"/>
      <c r="C31" s="102"/>
      <c r="D31" s="10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5">
      <c r="B32" s="128" t="s">
        <v>316</v>
      </c>
      <c r="Y32" s="112" t="s">
        <v>171</v>
      </c>
    </row>
    <row r="33" spans="1:25">
      <c r="A33" s="108" t="s">
        <v>133</v>
      </c>
      <c r="B33" s="100" t="s">
        <v>120</v>
      </c>
      <c r="C33" s="97" t="s">
        <v>121</v>
      </c>
      <c r="D33" s="98" t="s">
        <v>142</v>
      </c>
      <c r="E33" s="13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>
        <v>1</v>
      </c>
    </row>
    <row r="34" spans="1:25">
      <c r="A34" s="118"/>
      <c r="B34" s="101" t="s">
        <v>143</v>
      </c>
      <c r="C34" s="90" t="s">
        <v>143</v>
      </c>
      <c r="D34" s="134" t="s">
        <v>144</v>
      </c>
      <c r="E34" s="13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2" t="s">
        <v>3</v>
      </c>
    </row>
    <row r="35" spans="1:25">
      <c r="A35" s="118"/>
      <c r="B35" s="101"/>
      <c r="C35" s="90"/>
      <c r="D35" s="91" t="s">
        <v>178</v>
      </c>
      <c r="E35" s="13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2">
        <v>3</v>
      </c>
    </row>
    <row r="36" spans="1:25">
      <c r="A36" s="118"/>
      <c r="B36" s="101"/>
      <c r="C36" s="90"/>
      <c r="D36" s="109" t="s">
        <v>182</v>
      </c>
      <c r="E36" s="13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3</v>
      </c>
    </row>
    <row r="37" spans="1:25">
      <c r="A37" s="118"/>
      <c r="B37" s="100">
        <v>1</v>
      </c>
      <c r="C37" s="96">
        <v>1</v>
      </c>
      <c r="D37" s="171" t="s">
        <v>183</v>
      </c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5">
        <v>1</v>
      </c>
    </row>
    <row r="38" spans="1:25">
      <c r="A38" s="118"/>
      <c r="B38" s="101">
        <v>1</v>
      </c>
      <c r="C38" s="90">
        <v>2</v>
      </c>
      <c r="D38" s="177" t="s">
        <v>183</v>
      </c>
      <c r="E38" s="173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5">
        <v>36</v>
      </c>
    </row>
    <row r="39" spans="1:25">
      <c r="A39" s="118"/>
      <c r="B39" s="101">
        <v>1</v>
      </c>
      <c r="C39" s="90">
        <v>3</v>
      </c>
      <c r="D39" s="177" t="s">
        <v>183</v>
      </c>
      <c r="E39" s="173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5">
        <v>16</v>
      </c>
    </row>
    <row r="40" spans="1:25">
      <c r="A40" s="118"/>
      <c r="B40" s="101">
        <v>1</v>
      </c>
      <c r="C40" s="90">
        <v>4</v>
      </c>
      <c r="D40" s="177">
        <v>5.0000000000000001E-3</v>
      </c>
      <c r="E40" s="173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5">
        <v>3.3333333333333301E-3</v>
      </c>
    </row>
    <row r="41" spans="1:25">
      <c r="A41" s="118"/>
      <c r="B41" s="101">
        <v>1</v>
      </c>
      <c r="C41" s="90">
        <v>5</v>
      </c>
      <c r="D41" s="177">
        <v>5.0000000000000001E-3</v>
      </c>
      <c r="E41" s="173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15"/>
    </row>
    <row r="42" spans="1:25">
      <c r="A42" s="118"/>
      <c r="B42" s="101">
        <v>1</v>
      </c>
      <c r="C42" s="90">
        <v>6</v>
      </c>
      <c r="D42" s="177" t="s">
        <v>183</v>
      </c>
      <c r="E42" s="173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15"/>
    </row>
    <row r="43" spans="1:25">
      <c r="A43" s="118"/>
      <c r="B43" s="102" t="s">
        <v>156</v>
      </c>
      <c r="C43" s="94"/>
      <c r="D43" s="179">
        <v>5.0000000000000001E-3</v>
      </c>
      <c r="E43" s="173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15"/>
    </row>
    <row r="44" spans="1:25">
      <c r="A44" s="118"/>
      <c r="B44" s="2" t="s">
        <v>157</v>
      </c>
      <c r="C44" s="114"/>
      <c r="D44" s="107">
        <v>5.0000000000000001E-3</v>
      </c>
      <c r="E44" s="173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15"/>
    </row>
    <row r="45" spans="1:25">
      <c r="A45" s="118"/>
      <c r="B45" s="2" t="s">
        <v>158</v>
      </c>
      <c r="C45" s="114"/>
      <c r="D45" s="107">
        <v>0</v>
      </c>
      <c r="E45" s="13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5"/>
    </row>
    <row r="46" spans="1:25">
      <c r="A46" s="118"/>
      <c r="B46" s="2" t="s">
        <v>93</v>
      </c>
      <c r="C46" s="114"/>
      <c r="D46" s="95">
        <v>0</v>
      </c>
      <c r="E46" s="13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/>
    </row>
    <row r="47" spans="1:25">
      <c r="A47" s="118"/>
      <c r="B47" s="103" t="s">
        <v>159</v>
      </c>
      <c r="C47" s="114"/>
      <c r="D47" s="95">
        <v>0.50000000000000155</v>
      </c>
      <c r="E47" s="1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6"/>
    </row>
    <row r="48" spans="1:25">
      <c r="B48" s="124"/>
      <c r="C48" s="102"/>
      <c r="D48" s="111"/>
    </row>
    <row r="49" spans="1:25">
      <c r="B49" s="128" t="s">
        <v>317</v>
      </c>
      <c r="Y49" s="112" t="s">
        <v>171</v>
      </c>
    </row>
    <row r="50" spans="1:25">
      <c r="A50" s="108" t="s">
        <v>134</v>
      </c>
      <c r="B50" s="100" t="s">
        <v>120</v>
      </c>
      <c r="C50" s="97" t="s">
        <v>121</v>
      </c>
      <c r="D50" s="98" t="s">
        <v>142</v>
      </c>
      <c r="E50" s="13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2">
        <v>1</v>
      </c>
    </row>
    <row r="51" spans="1:25">
      <c r="A51" s="118"/>
      <c r="B51" s="101" t="s">
        <v>143</v>
      </c>
      <c r="C51" s="90" t="s">
        <v>143</v>
      </c>
      <c r="D51" s="134" t="s">
        <v>144</v>
      </c>
      <c r="E51" s="13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2" t="s">
        <v>3</v>
      </c>
    </row>
    <row r="52" spans="1:25">
      <c r="A52" s="118"/>
      <c r="B52" s="101"/>
      <c r="C52" s="90"/>
      <c r="D52" s="91" t="s">
        <v>178</v>
      </c>
      <c r="E52" s="13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2">
        <v>3</v>
      </c>
    </row>
    <row r="53" spans="1:25">
      <c r="A53" s="118"/>
      <c r="B53" s="101"/>
      <c r="C53" s="90"/>
      <c r="D53" s="109" t="s">
        <v>182</v>
      </c>
      <c r="E53" s="13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2">
        <v>3</v>
      </c>
    </row>
    <row r="54" spans="1:25">
      <c r="A54" s="118"/>
      <c r="B54" s="100">
        <v>1</v>
      </c>
      <c r="C54" s="96">
        <v>1</v>
      </c>
      <c r="D54" s="171">
        <v>5.0000000000000001E-3</v>
      </c>
      <c r="E54" s="173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5">
        <v>1</v>
      </c>
    </row>
    <row r="55" spans="1:25">
      <c r="A55" s="118"/>
      <c r="B55" s="101">
        <v>1</v>
      </c>
      <c r="C55" s="90">
        <v>2</v>
      </c>
      <c r="D55" s="177">
        <v>5.0000000000000001E-3</v>
      </c>
      <c r="E55" s="173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5">
        <v>36</v>
      </c>
    </row>
    <row r="56" spans="1:25">
      <c r="A56" s="118"/>
      <c r="B56" s="101">
        <v>1</v>
      </c>
      <c r="C56" s="90">
        <v>3</v>
      </c>
      <c r="D56" s="177">
        <v>5.0000000000000001E-3</v>
      </c>
      <c r="E56" s="173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5">
        <v>16</v>
      </c>
    </row>
    <row r="57" spans="1:25">
      <c r="A57" s="118"/>
      <c r="B57" s="101">
        <v>1</v>
      </c>
      <c r="C57" s="90">
        <v>4</v>
      </c>
      <c r="D57" s="177">
        <v>5.0000000000000001E-3</v>
      </c>
      <c r="E57" s="173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5">
        <v>4.5833333333333299E-3</v>
      </c>
    </row>
    <row r="58" spans="1:25">
      <c r="A58" s="118"/>
      <c r="B58" s="101">
        <v>1</v>
      </c>
      <c r="C58" s="90">
        <v>5</v>
      </c>
      <c r="D58" s="177" t="s">
        <v>183</v>
      </c>
      <c r="E58" s="173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15"/>
    </row>
    <row r="59" spans="1:25">
      <c r="A59" s="118"/>
      <c r="B59" s="101">
        <v>1</v>
      </c>
      <c r="C59" s="90">
        <v>6</v>
      </c>
      <c r="D59" s="177">
        <v>5.0000000000000001E-3</v>
      </c>
      <c r="E59" s="173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15"/>
    </row>
    <row r="60" spans="1:25">
      <c r="A60" s="118"/>
      <c r="B60" s="102" t="s">
        <v>156</v>
      </c>
      <c r="C60" s="94"/>
      <c r="D60" s="179">
        <v>5.0000000000000001E-3</v>
      </c>
      <c r="E60" s="173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15"/>
    </row>
    <row r="61" spans="1:25">
      <c r="A61" s="118"/>
      <c r="B61" s="2" t="s">
        <v>157</v>
      </c>
      <c r="C61" s="114"/>
      <c r="D61" s="107">
        <v>5.0000000000000001E-3</v>
      </c>
      <c r="E61" s="173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15"/>
    </row>
    <row r="62" spans="1:25">
      <c r="A62" s="118"/>
      <c r="B62" s="2" t="s">
        <v>158</v>
      </c>
      <c r="C62" s="114"/>
      <c r="D62" s="107">
        <v>0</v>
      </c>
      <c r="E62" s="13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5"/>
    </row>
    <row r="63" spans="1:25">
      <c r="A63" s="118"/>
      <c r="B63" s="2" t="s">
        <v>93</v>
      </c>
      <c r="C63" s="114"/>
      <c r="D63" s="95">
        <v>0</v>
      </c>
      <c r="E63" s="13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18"/>
      <c r="B64" s="103" t="s">
        <v>159</v>
      </c>
      <c r="C64" s="114"/>
      <c r="D64" s="95">
        <v>9.0909090909091717E-2</v>
      </c>
      <c r="E64" s="13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2:4">
      <c r="B65" s="124"/>
      <c r="C65" s="102"/>
      <c r="D65" s="111"/>
    </row>
  </sheetData>
  <dataConsolidate/>
  <conditionalFormatting sqref="C2:W31 C43:C48 C60:C65 D33:D48 D50:D65">
    <cfRule type="expression" dxfId="36" priority="24" stopIfTrue="1">
      <formula>AND(ISBLANK(INDIRECT(Anlyt_LabRefLastCol)),ISBLANK(INDIRECT(Anlyt_LabRefThisCol)))</formula>
    </cfRule>
    <cfRule type="expression" dxfId="35" priority="25">
      <formula>ISBLANK(INDIRECT(Anlyt_LabRefThisCol))</formula>
    </cfRule>
  </conditionalFormatting>
  <conditionalFormatting sqref="B6:C25 E6:W25 B37:D42 B54:D59">
    <cfRule type="expression" dxfId="34" priority="26">
      <formula>AND($B6&lt;&gt;$B5,NOT(ISBLANK(INDIRECT(Anlyt_LabRefThisCol))))</formula>
    </cfRule>
  </conditionalFormatting>
  <conditionalFormatting sqref="C33:C42">
    <cfRule type="expression" dxfId="33" priority="15" stopIfTrue="1">
      <formula>AND(ISBLANK(INDIRECT(Anlyt_LabRefLastCol)),ISBLANK(INDIRECT(Anlyt_LabRefThisCol)))</formula>
    </cfRule>
    <cfRule type="expression" dxfId="32" priority="16">
      <formula>ISBLANK(INDIRECT(Anlyt_LabRefThisCol))</formula>
    </cfRule>
  </conditionalFormatting>
  <conditionalFormatting sqref="C50:C59">
    <cfRule type="expression" dxfId="31" priority="6" stopIfTrue="1">
      <formula>AND(ISBLANK(INDIRECT(Anlyt_LabRefLastCol)),ISBLANK(INDIRECT(Anlyt_LabRefThisCol)))</formula>
    </cfRule>
    <cfRule type="expression" dxfId="3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69"/>
  <sheetViews>
    <sheetView topLeftCell="A2" zoomScale="163" zoomScaleNormal="163" workbookViewId="0"/>
  </sheetViews>
  <sheetFormatPr defaultRowHeight="15"/>
  <cols>
    <col min="1" max="1" width="8.88671875" style="117"/>
    <col min="2" max="18" width="8.88671875" style="1"/>
    <col min="19" max="19" width="8.88671875" style="1" customWidth="1"/>
    <col min="20" max="16384" width="8.88671875" style="1"/>
  </cols>
  <sheetData>
    <row r="1" spans="1:25" ht="19.5">
      <c r="B1" s="128" t="s">
        <v>318</v>
      </c>
      <c r="Y1" s="112" t="s">
        <v>171</v>
      </c>
    </row>
    <row r="2" spans="1:25" ht="19.5">
      <c r="A2" s="108" t="s">
        <v>126</v>
      </c>
      <c r="B2" s="100" t="s">
        <v>120</v>
      </c>
      <c r="C2" s="97" t="s">
        <v>121</v>
      </c>
      <c r="D2" s="98" t="s">
        <v>142</v>
      </c>
      <c r="E2" s="13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18"/>
      <c r="B3" s="101" t="s">
        <v>143</v>
      </c>
      <c r="C3" s="90" t="s">
        <v>143</v>
      </c>
      <c r="D3" s="134" t="s">
        <v>144</v>
      </c>
      <c r="E3" s="13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5">
      <c r="A4" s="118"/>
      <c r="B4" s="101"/>
      <c r="C4" s="90"/>
      <c r="D4" s="91" t="s">
        <v>108</v>
      </c>
      <c r="E4" s="13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2</v>
      </c>
    </row>
    <row r="5" spans="1:25">
      <c r="A5" s="118"/>
      <c r="B5" s="101"/>
      <c r="C5" s="90"/>
      <c r="D5" s="109"/>
      <c r="E5" s="13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2</v>
      </c>
    </row>
    <row r="6" spans="1:25">
      <c r="A6" s="118"/>
      <c r="B6" s="100">
        <v>1</v>
      </c>
      <c r="C6" s="96">
        <v>1</v>
      </c>
      <c r="D6" s="104">
        <v>14.82</v>
      </c>
      <c r="E6" s="13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2">
        <v>1</v>
      </c>
    </row>
    <row r="7" spans="1:25">
      <c r="A7" s="118"/>
      <c r="B7" s="101">
        <v>1</v>
      </c>
      <c r="C7" s="90">
        <v>2</v>
      </c>
      <c r="D7" s="92">
        <v>14.800000000000002</v>
      </c>
      <c r="E7" s="13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2">
        <v>38</v>
      </c>
    </row>
    <row r="8" spans="1:25">
      <c r="A8" s="118"/>
      <c r="B8" s="102" t="s">
        <v>156</v>
      </c>
      <c r="C8" s="94"/>
      <c r="D8" s="106">
        <v>14.810000000000002</v>
      </c>
      <c r="E8" s="13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3"/>
    </row>
    <row r="9" spans="1:25">
      <c r="A9" s="118"/>
      <c r="B9" s="2" t="s">
        <v>157</v>
      </c>
      <c r="C9" s="114"/>
      <c r="D9" s="93">
        <v>14.810000000000002</v>
      </c>
      <c r="E9" s="13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3">
        <v>14.81</v>
      </c>
    </row>
    <row r="10" spans="1:25">
      <c r="A10" s="118"/>
      <c r="B10" s="2" t="s">
        <v>158</v>
      </c>
      <c r="C10" s="114"/>
      <c r="D10" s="93">
        <v>1.4142135623729393E-2</v>
      </c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13"/>
    </row>
    <row r="11" spans="1:25">
      <c r="A11" s="118"/>
      <c r="B11" s="2" t="s">
        <v>93</v>
      </c>
      <c r="C11" s="114"/>
      <c r="D11" s="95">
        <v>9.5490449856376711E-4</v>
      </c>
      <c r="E11" s="13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18"/>
      <c r="B12" s="103" t="s">
        <v>159</v>
      </c>
      <c r="C12" s="114"/>
      <c r="D12" s="95">
        <v>2.2204460492503131E-16</v>
      </c>
      <c r="E12" s="13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4"/>
      <c r="C13" s="102"/>
      <c r="D13" s="111"/>
    </row>
    <row r="14" spans="1:25">
      <c r="B14" s="128" t="s">
        <v>319</v>
      </c>
      <c r="Y14" s="112" t="s">
        <v>171</v>
      </c>
    </row>
    <row r="15" spans="1:25">
      <c r="A15" s="108" t="s">
        <v>112</v>
      </c>
      <c r="B15" s="100" t="s">
        <v>120</v>
      </c>
      <c r="C15" s="97" t="s">
        <v>121</v>
      </c>
      <c r="D15" s="98" t="s">
        <v>142</v>
      </c>
      <c r="E15" s="13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2">
        <v>1</v>
      </c>
    </row>
    <row r="16" spans="1:25">
      <c r="A16" s="118"/>
      <c r="B16" s="101" t="s">
        <v>143</v>
      </c>
      <c r="C16" s="90" t="s">
        <v>143</v>
      </c>
      <c r="D16" s="134" t="s">
        <v>144</v>
      </c>
      <c r="E16" s="13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2" t="s">
        <v>1</v>
      </c>
    </row>
    <row r="17" spans="1:25">
      <c r="A17" s="118"/>
      <c r="B17" s="101"/>
      <c r="C17" s="90"/>
      <c r="D17" s="91" t="s">
        <v>108</v>
      </c>
      <c r="E17" s="13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2">
        <v>2</v>
      </c>
    </row>
    <row r="18" spans="1:25">
      <c r="A18" s="118"/>
      <c r="B18" s="101"/>
      <c r="C18" s="90"/>
      <c r="D18" s="109"/>
      <c r="E18" s="13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2">
        <v>2</v>
      </c>
    </row>
    <row r="19" spans="1:25">
      <c r="A19" s="118"/>
      <c r="B19" s="100">
        <v>1</v>
      </c>
      <c r="C19" s="96">
        <v>1</v>
      </c>
      <c r="D19" s="104">
        <v>4.33</v>
      </c>
      <c r="E19" s="13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18"/>
      <c r="B20" s="101">
        <v>1</v>
      </c>
      <c r="C20" s="90">
        <v>2</v>
      </c>
      <c r="D20" s="92">
        <v>4.33</v>
      </c>
      <c r="E20" s="13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>
        <v>39</v>
      </c>
    </row>
    <row r="21" spans="1:25">
      <c r="A21" s="118"/>
      <c r="B21" s="102" t="s">
        <v>156</v>
      </c>
      <c r="C21" s="94"/>
      <c r="D21" s="106">
        <v>4.33</v>
      </c>
      <c r="E21" s="13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3"/>
    </row>
    <row r="22" spans="1:25">
      <c r="A22" s="118"/>
      <c r="B22" s="2" t="s">
        <v>157</v>
      </c>
      <c r="C22" s="114"/>
      <c r="D22" s="93">
        <v>4.33</v>
      </c>
      <c r="E22" s="13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3">
        <v>4.33</v>
      </c>
    </row>
    <row r="23" spans="1:25">
      <c r="A23" s="118"/>
      <c r="B23" s="2" t="s">
        <v>158</v>
      </c>
      <c r="C23" s="114"/>
      <c r="D23" s="93">
        <v>0</v>
      </c>
      <c r="E23" s="180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13"/>
    </row>
    <row r="24" spans="1:25">
      <c r="A24" s="118"/>
      <c r="B24" s="2" t="s">
        <v>93</v>
      </c>
      <c r="C24" s="114"/>
      <c r="D24" s="95">
        <v>0</v>
      </c>
      <c r="E24" s="13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/>
    </row>
    <row r="25" spans="1:25">
      <c r="A25" s="118"/>
      <c r="B25" s="103" t="s">
        <v>159</v>
      </c>
      <c r="C25" s="114"/>
      <c r="D25" s="95">
        <v>0</v>
      </c>
      <c r="E25" s="13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/>
    </row>
    <row r="26" spans="1:25">
      <c r="B26" s="124"/>
      <c r="C26" s="102"/>
      <c r="D26" s="111"/>
    </row>
    <row r="27" spans="1:25" ht="19.5">
      <c r="B27" s="128" t="s">
        <v>320</v>
      </c>
      <c r="Y27" s="112" t="s">
        <v>171</v>
      </c>
    </row>
    <row r="28" spans="1:25" ht="19.5">
      <c r="A28" s="108" t="s">
        <v>185</v>
      </c>
      <c r="B28" s="100" t="s">
        <v>120</v>
      </c>
      <c r="C28" s="97" t="s">
        <v>121</v>
      </c>
      <c r="D28" s="98" t="s">
        <v>142</v>
      </c>
      <c r="E28" s="13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2">
        <v>1</v>
      </c>
    </row>
    <row r="29" spans="1:25">
      <c r="A29" s="118"/>
      <c r="B29" s="101" t="s">
        <v>143</v>
      </c>
      <c r="C29" s="90" t="s">
        <v>143</v>
      </c>
      <c r="D29" s="134" t="s">
        <v>144</v>
      </c>
      <c r="E29" s="13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2" t="s">
        <v>1</v>
      </c>
    </row>
    <row r="30" spans="1:25">
      <c r="A30" s="118"/>
      <c r="B30" s="101"/>
      <c r="C30" s="90"/>
      <c r="D30" s="91" t="s">
        <v>108</v>
      </c>
      <c r="E30" s="13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2">
        <v>2</v>
      </c>
    </row>
    <row r="31" spans="1:25">
      <c r="A31" s="118"/>
      <c r="B31" s="101"/>
      <c r="C31" s="90"/>
      <c r="D31" s="109"/>
      <c r="E31" s="13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2">
        <v>2</v>
      </c>
    </row>
    <row r="32" spans="1:25">
      <c r="A32" s="118"/>
      <c r="B32" s="100">
        <v>1</v>
      </c>
      <c r="C32" s="96">
        <v>1</v>
      </c>
      <c r="D32" s="104">
        <v>6.43</v>
      </c>
      <c r="E32" s="13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2">
        <v>1</v>
      </c>
    </row>
    <row r="33" spans="1:25">
      <c r="A33" s="118"/>
      <c r="B33" s="101">
        <v>1</v>
      </c>
      <c r="C33" s="90">
        <v>2</v>
      </c>
      <c r="D33" s="92">
        <v>6.43</v>
      </c>
      <c r="E33" s="13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>
        <v>40</v>
      </c>
    </row>
    <row r="34" spans="1:25">
      <c r="A34" s="118"/>
      <c r="B34" s="102" t="s">
        <v>156</v>
      </c>
      <c r="C34" s="94"/>
      <c r="D34" s="106">
        <v>6.43</v>
      </c>
      <c r="E34" s="13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3"/>
    </row>
    <row r="35" spans="1:25">
      <c r="A35" s="118"/>
      <c r="B35" s="2" t="s">
        <v>157</v>
      </c>
      <c r="C35" s="114"/>
      <c r="D35" s="93">
        <v>6.43</v>
      </c>
      <c r="E35" s="13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3">
        <v>6.43</v>
      </c>
    </row>
    <row r="36" spans="1:25">
      <c r="A36" s="118"/>
      <c r="B36" s="2" t="s">
        <v>158</v>
      </c>
      <c r="C36" s="114"/>
      <c r="D36" s="93">
        <v>0</v>
      </c>
      <c r="E36" s="180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13"/>
    </row>
    <row r="37" spans="1:25">
      <c r="A37" s="118"/>
      <c r="B37" s="2" t="s">
        <v>93</v>
      </c>
      <c r="C37" s="114"/>
      <c r="D37" s="95">
        <v>0</v>
      </c>
      <c r="E37" s="13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/>
    </row>
    <row r="38" spans="1:25">
      <c r="A38" s="118"/>
      <c r="B38" s="103" t="s">
        <v>159</v>
      </c>
      <c r="C38" s="114"/>
      <c r="D38" s="95">
        <v>0</v>
      </c>
      <c r="E38" s="13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/>
    </row>
    <row r="39" spans="1:25">
      <c r="B39" s="124"/>
      <c r="C39" s="102"/>
      <c r="D39" s="111"/>
    </row>
    <row r="40" spans="1:25" ht="19.5">
      <c r="B40" s="128" t="s">
        <v>321</v>
      </c>
      <c r="Y40" s="112" t="s">
        <v>171</v>
      </c>
    </row>
    <row r="41" spans="1:25" ht="19.5">
      <c r="A41" s="108" t="s">
        <v>186</v>
      </c>
      <c r="B41" s="100" t="s">
        <v>120</v>
      </c>
      <c r="C41" s="97" t="s">
        <v>121</v>
      </c>
      <c r="D41" s="98" t="s">
        <v>142</v>
      </c>
      <c r="E41" s="13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2">
        <v>1</v>
      </c>
    </row>
    <row r="42" spans="1:25">
      <c r="A42" s="118"/>
      <c r="B42" s="101" t="s">
        <v>143</v>
      </c>
      <c r="C42" s="90" t="s">
        <v>143</v>
      </c>
      <c r="D42" s="134" t="s">
        <v>144</v>
      </c>
      <c r="E42" s="13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2" t="s">
        <v>1</v>
      </c>
    </row>
    <row r="43" spans="1:25">
      <c r="A43" s="118"/>
      <c r="B43" s="101"/>
      <c r="C43" s="90"/>
      <c r="D43" s="91" t="s">
        <v>108</v>
      </c>
      <c r="E43" s="13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2">
        <v>2</v>
      </c>
    </row>
    <row r="44" spans="1:25">
      <c r="A44" s="118"/>
      <c r="B44" s="101"/>
      <c r="C44" s="90"/>
      <c r="D44" s="109"/>
      <c r="E44" s="13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2">
        <v>2</v>
      </c>
    </row>
    <row r="45" spans="1:25">
      <c r="A45" s="118"/>
      <c r="B45" s="100">
        <v>1</v>
      </c>
      <c r="C45" s="96">
        <v>1</v>
      </c>
      <c r="D45" s="104">
        <v>3.7599999999999993</v>
      </c>
      <c r="E45" s="13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2">
        <v>1</v>
      </c>
    </row>
    <row r="46" spans="1:25">
      <c r="A46" s="118"/>
      <c r="B46" s="101">
        <v>1</v>
      </c>
      <c r="C46" s="90">
        <v>2</v>
      </c>
      <c r="D46" s="92">
        <v>3.7699999999999996</v>
      </c>
      <c r="E46" s="13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2">
        <v>41</v>
      </c>
    </row>
    <row r="47" spans="1:25">
      <c r="A47" s="118"/>
      <c r="B47" s="102" t="s">
        <v>156</v>
      </c>
      <c r="C47" s="94"/>
      <c r="D47" s="106">
        <v>3.7649999999999997</v>
      </c>
      <c r="E47" s="1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3"/>
    </row>
    <row r="48" spans="1:25">
      <c r="A48" s="118"/>
      <c r="B48" s="2" t="s">
        <v>157</v>
      </c>
      <c r="C48" s="114"/>
      <c r="D48" s="93">
        <v>3.7649999999999997</v>
      </c>
      <c r="E48" s="13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3">
        <v>3.7650000000000001</v>
      </c>
    </row>
    <row r="49" spans="1:25">
      <c r="A49" s="118"/>
      <c r="B49" s="2" t="s">
        <v>158</v>
      </c>
      <c r="C49" s="114"/>
      <c r="D49" s="93">
        <v>7.0710678118656384E-3</v>
      </c>
      <c r="E49" s="180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13"/>
    </row>
    <row r="50" spans="1:25">
      <c r="A50" s="118"/>
      <c r="B50" s="2" t="s">
        <v>93</v>
      </c>
      <c r="C50" s="114"/>
      <c r="D50" s="95">
        <v>1.878105660522082E-3</v>
      </c>
      <c r="E50" s="13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A51" s="118"/>
      <c r="B51" s="103" t="s">
        <v>159</v>
      </c>
      <c r="C51" s="114"/>
      <c r="D51" s="95">
        <v>-1.1102230246251565E-16</v>
      </c>
      <c r="E51" s="13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/>
    </row>
    <row r="52" spans="1:25">
      <c r="B52" s="124"/>
      <c r="C52" s="102"/>
      <c r="D52" s="111"/>
    </row>
    <row r="53" spans="1:25">
      <c r="B53" s="128" t="s">
        <v>322</v>
      </c>
      <c r="Y53" s="112" t="s">
        <v>171</v>
      </c>
    </row>
    <row r="54" spans="1:25">
      <c r="A54" s="108" t="s">
        <v>119</v>
      </c>
      <c r="B54" s="100" t="s">
        <v>120</v>
      </c>
      <c r="C54" s="97" t="s">
        <v>121</v>
      </c>
      <c r="D54" s="98" t="s">
        <v>142</v>
      </c>
      <c r="E54" s="13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>
        <v>1</v>
      </c>
    </row>
    <row r="55" spans="1:25">
      <c r="A55" s="118"/>
      <c r="B55" s="101" t="s">
        <v>143</v>
      </c>
      <c r="C55" s="90" t="s">
        <v>143</v>
      </c>
      <c r="D55" s="134" t="s">
        <v>144</v>
      </c>
      <c r="E55" s="13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 t="s">
        <v>1</v>
      </c>
    </row>
    <row r="56" spans="1:25">
      <c r="A56" s="118"/>
      <c r="B56" s="101"/>
      <c r="C56" s="90"/>
      <c r="D56" s="91" t="s">
        <v>184</v>
      </c>
      <c r="E56" s="13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2</v>
      </c>
    </row>
    <row r="57" spans="1:25">
      <c r="A57" s="118"/>
      <c r="B57" s="101"/>
      <c r="C57" s="90"/>
      <c r="D57" s="109"/>
      <c r="E57" s="13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2">
        <v>2</v>
      </c>
    </row>
    <row r="58" spans="1:25">
      <c r="A58" s="118"/>
      <c r="B58" s="100">
        <v>1</v>
      </c>
      <c r="C58" s="96">
        <v>1</v>
      </c>
      <c r="D58" s="104">
        <v>1.39</v>
      </c>
      <c r="E58" s="13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2">
        <v>1</v>
      </c>
    </row>
    <row r="59" spans="1:25">
      <c r="A59" s="118"/>
      <c r="B59" s="101">
        <v>1</v>
      </c>
      <c r="C59" s="90">
        <v>2</v>
      </c>
      <c r="D59" s="92">
        <v>1.36</v>
      </c>
      <c r="E59" s="13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2">
        <v>42</v>
      </c>
    </row>
    <row r="60" spans="1:25">
      <c r="A60" s="118"/>
      <c r="B60" s="102" t="s">
        <v>156</v>
      </c>
      <c r="C60" s="94"/>
      <c r="D60" s="106">
        <v>1.375</v>
      </c>
      <c r="E60" s="13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3"/>
    </row>
    <row r="61" spans="1:25">
      <c r="A61" s="118"/>
      <c r="B61" s="2" t="s">
        <v>157</v>
      </c>
      <c r="C61" s="114"/>
      <c r="D61" s="93">
        <v>1.375</v>
      </c>
      <c r="E61" s="13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3">
        <v>1.375</v>
      </c>
    </row>
    <row r="62" spans="1:25">
      <c r="A62" s="118"/>
      <c r="B62" s="2" t="s">
        <v>158</v>
      </c>
      <c r="C62" s="114"/>
      <c r="D62" s="93">
        <v>2.1213203435596288E-2</v>
      </c>
      <c r="E62" s="180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13"/>
    </row>
    <row r="63" spans="1:25">
      <c r="A63" s="118"/>
      <c r="B63" s="2" t="s">
        <v>93</v>
      </c>
      <c r="C63" s="114"/>
      <c r="D63" s="95">
        <v>1.54277843167973E-2</v>
      </c>
      <c r="E63" s="13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18"/>
      <c r="B64" s="103" t="s">
        <v>159</v>
      </c>
      <c r="C64" s="114"/>
      <c r="D64" s="95">
        <v>0</v>
      </c>
      <c r="E64" s="13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1:25">
      <c r="B65" s="124"/>
      <c r="C65" s="102"/>
      <c r="D65" s="111"/>
    </row>
    <row r="66" spans="1:25">
      <c r="B66" s="128" t="s">
        <v>323</v>
      </c>
      <c r="Y66" s="112" t="s">
        <v>171</v>
      </c>
    </row>
    <row r="67" spans="1:25">
      <c r="A67" s="108" t="s">
        <v>116</v>
      </c>
      <c r="B67" s="100" t="s">
        <v>120</v>
      </c>
      <c r="C67" s="97" t="s">
        <v>121</v>
      </c>
      <c r="D67" s="98" t="s">
        <v>142</v>
      </c>
      <c r="E67" s="13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2">
        <v>1</v>
      </c>
    </row>
    <row r="68" spans="1:25">
      <c r="A68" s="118"/>
      <c r="B68" s="101" t="s">
        <v>143</v>
      </c>
      <c r="C68" s="90" t="s">
        <v>143</v>
      </c>
      <c r="D68" s="134" t="s">
        <v>144</v>
      </c>
      <c r="E68" s="13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2" t="s">
        <v>1</v>
      </c>
    </row>
    <row r="69" spans="1:25">
      <c r="A69" s="118"/>
      <c r="B69" s="101"/>
      <c r="C69" s="90"/>
      <c r="D69" s="91" t="s">
        <v>108</v>
      </c>
      <c r="E69" s="13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2">
        <v>2</v>
      </c>
    </row>
    <row r="70" spans="1:25">
      <c r="A70" s="118"/>
      <c r="B70" s="101"/>
      <c r="C70" s="90"/>
      <c r="D70" s="109"/>
      <c r="E70" s="13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2</v>
      </c>
    </row>
    <row r="71" spans="1:25">
      <c r="A71" s="118"/>
      <c r="B71" s="100">
        <v>1</v>
      </c>
      <c r="C71" s="96">
        <v>1</v>
      </c>
      <c r="D71" s="104">
        <v>2.58</v>
      </c>
      <c r="E71" s="13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>
        <v>1</v>
      </c>
    </row>
    <row r="72" spans="1:25">
      <c r="A72" s="118"/>
      <c r="B72" s="101">
        <v>1</v>
      </c>
      <c r="C72" s="90">
        <v>2</v>
      </c>
      <c r="D72" s="92">
        <v>2.58</v>
      </c>
      <c r="E72" s="13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>
        <v>38</v>
      </c>
    </row>
    <row r="73" spans="1:25">
      <c r="A73" s="118"/>
      <c r="B73" s="102" t="s">
        <v>156</v>
      </c>
      <c r="C73" s="94"/>
      <c r="D73" s="106">
        <v>2.58</v>
      </c>
      <c r="E73" s="13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3"/>
    </row>
    <row r="74" spans="1:25">
      <c r="A74" s="118"/>
      <c r="B74" s="2" t="s">
        <v>157</v>
      </c>
      <c r="C74" s="114"/>
      <c r="D74" s="93">
        <v>2.58</v>
      </c>
      <c r="E74" s="13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3">
        <v>2.58</v>
      </c>
    </row>
    <row r="75" spans="1:25">
      <c r="A75" s="118"/>
      <c r="B75" s="2" t="s">
        <v>158</v>
      </c>
      <c r="C75" s="114"/>
      <c r="D75" s="93">
        <v>0</v>
      </c>
      <c r="E75" s="180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13"/>
    </row>
    <row r="76" spans="1:25">
      <c r="A76" s="118"/>
      <c r="B76" s="2" t="s">
        <v>93</v>
      </c>
      <c r="C76" s="114"/>
      <c r="D76" s="95">
        <v>0</v>
      </c>
      <c r="E76" s="13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/>
    </row>
    <row r="77" spans="1:25">
      <c r="A77" s="118"/>
      <c r="B77" s="103" t="s">
        <v>159</v>
      </c>
      <c r="C77" s="114"/>
      <c r="D77" s="95">
        <v>0</v>
      </c>
      <c r="E77" s="13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/>
    </row>
    <row r="78" spans="1:25">
      <c r="B78" s="124"/>
      <c r="C78" s="102"/>
      <c r="D78" s="111"/>
    </row>
    <row r="79" spans="1:25">
      <c r="B79" s="128" t="s">
        <v>324</v>
      </c>
      <c r="Y79" s="112" t="s">
        <v>171</v>
      </c>
    </row>
    <row r="80" spans="1:25">
      <c r="A80" s="108" t="s">
        <v>117</v>
      </c>
      <c r="B80" s="100" t="s">
        <v>120</v>
      </c>
      <c r="C80" s="97" t="s">
        <v>121</v>
      </c>
      <c r="D80" s="98" t="s">
        <v>142</v>
      </c>
      <c r="E80" s="13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2">
        <v>1</v>
      </c>
    </row>
    <row r="81" spans="1:25">
      <c r="A81" s="118"/>
      <c r="B81" s="101" t="s">
        <v>143</v>
      </c>
      <c r="C81" s="90" t="s">
        <v>143</v>
      </c>
      <c r="D81" s="134" t="s">
        <v>144</v>
      </c>
      <c r="E81" s="13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2" t="s">
        <v>1</v>
      </c>
    </row>
    <row r="82" spans="1:25">
      <c r="A82" s="118"/>
      <c r="B82" s="101"/>
      <c r="C82" s="90"/>
      <c r="D82" s="91" t="s">
        <v>108</v>
      </c>
      <c r="E82" s="13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2">
        <v>3</v>
      </c>
    </row>
    <row r="83" spans="1:25">
      <c r="A83" s="118"/>
      <c r="B83" s="101"/>
      <c r="C83" s="90"/>
      <c r="D83" s="109"/>
      <c r="E83" s="13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2">
        <v>3</v>
      </c>
    </row>
    <row r="84" spans="1:25">
      <c r="A84" s="118"/>
      <c r="B84" s="100">
        <v>1</v>
      </c>
      <c r="C84" s="96">
        <v>1</v>
      </c>
      <c r="D84" s="171">
        <v>7.4999999999999997E-2</v>
      </c>
      <c r="E84" s="173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5">
        <v>1</v>
      </c>
    </row>
    <row r="85" spans="1:25">
      <c r="A85" s="118"/>
      <c r="B85" s="101">
        <v>1</v>
      </c>
      <c r="C85" s="90">
        <v>2</v>
      </c>
      <c r="D85" s="177">
        <v>7.3999999999999996E-2</v>
      </c>
      <c r="E85" s="173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5">
        <v>39</v>
      </c>
    </row>
    <row r="86" spans="1:25">
      <c r="A86" s="118"/>
      <c r="B86" s="102" t="s">
        <v>156</v>
      </c>
      <c r="C86" s="94"/>
      <c r="D86" s="179">
        <v>7.4499999999999997E-2</v>
      </c>
      <c r="E86" s="173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15"/>
    </row>
    <row r="87" spans="1:25">
      <c r="A87" s="118"/>
      <c r="B87" s="2" t="s">
        <v>157</v>
      </c>
      <c r="C87" s="114"/>
      <c r="D87" s="107">
        <v>7.4499999999999997E-2</v>
      </c>
      <c r="E87" s="173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15">
        <v>7.4499999999999997E-2</v>
      </c>
    </row>
    <row r="88" spans="1:25">
      <c r="A88" s="118"/>
      <c r="B88" s="2" t="s">
        <v>158</v>
      </c>
      <c r="C88" s="114"/>
      <c r="D88" s="107">
        <v>7.0710678118654816E-4</v>
      </c>
      <c r="E88" s="13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5"/>
    </row>
    <row r="89" spans="1:25">
      <c r="A89" s="118"/>
      <c r="B89" s="2" t="s">
        <v>93</v>
      </c>
      <c r="C89" s="114"/>
      <c r="D89" s="95">
        <v>9.4913661904234663E-3</v>
      </c>
      <c r="E89" s="13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/>
    </row>
    <row r="90" spans="1:25">
      <c r="A90" s="118"/>
      <c r="B90" s="103" t="s">
        <v>159</v>
      </c>
      <c r="C90" s="114"/>
      <c r="D90" s="95">
        <v>0</v>
      </c>
      <c r="E90" s="13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/>
    </row>
    <row r="91" spans="1:25">
      <c r="B91" s="124"/>
      <c r="C91" s="102"/>
      <c r="D91" s="111"/>
    </row>
    <row r="92" spans="1:25" ht="19.5">
      <c r="B92" s="128" t="s">
        <v>325</v>
      </c>
      <c r="Y92" s="112" t="s">
        <v>171</v>
      </c>
    </row>
    <row r="93" spans="1:25" ht="19.5">
      <c r="A93" s="108" t="s">
        <v>187</v>
      </c>
      <c r="B93" s="100" t="s">
        <v>120</v>
      </c>
      <c r="C93" s="97" t="s">
        <v>121</v>
      </c>
      <c r="D93" s="98" t="s">
        <v>142</v>
      </c>
      <c r="E93" s="13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</v>
      </c>
    </row>
    <row r="94" spans="1:25">
      <c r="A94" s="118"/>
      <c r="B94" s="101" t="s">
        <v>143</v>
      </c>
      <c r="C94" s="90" t="s">
        <v>143</v>
      </c>
      <c r="D94" s="134" t="s">
        <v>144</v>
      </c>
      <c r="E94" s="13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 t="s">
        <v>1</v>
      </c>
    </row>
    <row r="95" spans="1:25">
      <c r="A95" s="118"/>
      <c r="B95" s="101"/>
      <c r="C95" s="90"/>
      <c r="D95" s="91" t="s">
        <v>108</v>
      </c>
      <c r="E95" s="13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2">
        <v>2</v>
      </c>
    </row>
    <row r="96" spans="1:25">
      <c r="A96" s="118"/>
      <c r="B96" s="101"/>
      <c r="C96" s="90"/>
      <c r="D96" s="109"/>
      <c r="E96" s="13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2">
        <v>2</v>
      </c>
    </row>
    <row r="97" spans="1:25">
      <c r="A97" s="118"/>
      <c r="B97" s="100">
        <v>1</v>
      </c>
      <c r="C97" s="96">
        <v>1</v>
      </c>
      <c r="D97" s="104">
        <v>2.74</v>
      </c>
      <c r="E97" s="13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2">
        <v>1</v>
      </c>
    </row>
    <row r="98" spans="1:25">
      <c r="A98" s="118"/>
      <c r="B98" s="101">
        <v>1</v>
      </c>
      <c r="C98" s="90">
        <v>2</v>
      </c>
      <c r="D98" s="92">
        <v>2.75</v>
      </c>
      <c r="E98" s="13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2">
        <v>40</v>
      </c>
    </row>
    <row r="99" spans="1:25">
      <c r="A99" s="118"/>
      <c r="B99" s="102" t="s">
        <v>156</v>
      </c>
      <c r="C99" s="94"/>
      <c r="D99" s="106">
        <v>2.7450000000000001</v>
      </c>
      <c r="E99" s="13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3"/>
    </row>
    <row r="100" spans="1:25">
      <c r="A100" s="118"/>
      <c r="B100" s="2" t="s">
        <v>157</v>
      </c>
      <c r="C100" s="114"/>
      <c r="D100" s="93">
        <v>2.7450000000000001</v>
      </c>
      <c r="E100" s="13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3">
        <v>2.7450000000000001</v>
      </c>
    </row>
    <row r="101" spans="1:25">
      <c r="A101" s="118"/>
      <c r="B101" s="2" t="s">
        <v>158</v>
      </c>
      <c r="C101" s="114"/>
      <c r="D101" s="93">
        <v>7.0710678118653244E-3</v>
      </c>
      <c r="E101" s="180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13"/>
    </row>
    <row r="102" spans="1:25">
      <c r="A102" s="118"/>
      <c r="B102" s="2" t="s">
        <v>93</v>
      </c>
      <c r="C102" s="114"/>
      <c r="D102" s="95">
        <v>2.57598098792908E-3</v>
      </c>
      <c r="E102" s="13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16"/>
    </row>
    <row r="103" spans="1:25">
      <c r="A103" s="118"/>
      <c r="B103" s="103" t="s">
        <v>159</v>
      </c>
      <c r="C103" s="114"/>
      <c r="D103" s="95">
        <v>0</v>
      </c>
      <c r="E103" s="13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16"/>
    </row>
    <row r="104" spans="1:25">
      <c r="B104" s="124"/>
      <c r="C104" s="102"/>
      <c r="D104" s="111"/>
    </row>
    <row r="105" spans="1:25" ht="19.5">
      <c r="B105" s="128" t="s">
        <v>326</v>
      </c>
      <c r="Y105" s="112" t="s">
        <v>171</v>
      </c>
    </row>
    <row r="106" spans="1:25" ht="19.5">
      <c r="A106" s="108" t="s">
        <v>188</v>
      </c>
      <c r="B106" s="100" t="s">
        <v>120</v>
      </c>
      <c r="C106" s="97" t="s">
        <v>121</v>
      </c>
      <c r="D106" s="98" t="s">
        <v>142</v>
      </c>
      <c r="E106" s="13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1</v>
      </c>
    </row>
    <row r="107" spans="1:25">
      <c r="A107" s="118"/>
      <c r="B107" s="101" t="s">
        <v>143</v>
      </c>
      <c r="C107" s="90" t="s">
        <v>143</v>
      </c>
      <c r="D107" s="134" t="s">
        <v>144</v>
      </c>
      <c r="E107" s="13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 t="s">
        <v>1</v>
      </c>
    </row>
    <row r="108" spans="1:25">
      <c r="A108" s="118"/>
      <c r="B108" s="101"/>
      <c r="C108" s="90"/>
      <c r="D108" s="91" t="s">
        <v>108</v>
      </c>
      <c r="E108" s="13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3</v>
      </c>
    </row>
    <row r="109" spans="1:25">
      <c r="A109" s="118"/>
      <c r="B109" s="101"/>
      <c r="C109" s="90"/>
      <c r="D109" s="109"/>
      <c r="E109" s="13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3</v>
      </c>
    </row>
    <row r="110" spans="1:25">
      <c r="A110" s="118"/>
      <c r="B110" s="100">
        <v>1</v>
      </c>
      <c r="C110" s="96">
        <v>1</v>
      </c>
      <c r="D110" s="171">
        <v>0.23599999999999996</v>
      </c>
      <c r="E110" s="173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5">
        <v>1</v>
      </c>
    </row>
    <row r="111" spans="1:25">
      <c r="A111" s="118"/>
      <c r="B111" s="101">
        <v>1</v>
      </c>
      <c r="C111" s="90">
        <v>2</v>
      </c>
      <c r="D111" s="177">
        <v>0.23799999999999996</v>
      </c>
      <c r="E111" s="173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5">
        <v>41</v>
      </c>
    </row>
    <row r="112" spans="1:25">
      <c r="A112" s="118"/>
      <c r="B112" s="102" t="s">
        <v>156</v>
      </c>
      <c r="C112" s="94"/>
      <c r="D112" s="179">
        <v>0.23699999999999996</v>
      </c>
      <c r="E112" s="173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15"/>
    </row>
    <row r="113" spans="1:25">
      <c r="A113" s="118"/>
      <c r="B113" s="2" t="s">
        <v>157</v>
      </c>
      <c r="C113" s="114"/>
      <c r="D113" s="107">
        <v>0.23699999999999996</v>
      </c>
      <c r="E113" s="173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15">
        <v>0.23699999999999999</v>
      </c>
    </row>
    <row r="114" spans="1:25">
      <c r="A114" s="118"/>
      <c r="B114" s="2" t="s">
        <v>158</v>
      </c>
      <c r="C114" s="114"/>
      <c r="D114" s="107">
        <v>1.4142135623730963E-3</v>
      </c>
      <c r="E114" s="13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5"/>
    </row>
    <row r="115" spans="1:25">
      <c r="A115" s="118"/>
      <c r="B115" s="2" t="s">
        <v>93</v>
      </c>
      <c r="C115" s="114"/>
      <c r="D115" s="95">
        <v>5.9671458327978759E-3</v>
      </c>
      <c r="E115" s="13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6"/>
    </row>
    <row r="116" spans="1:25">
      <c r="A116" s="118"/>
      <c r="B116" s="103" t="s">
        <v>159</v>
      </c>
      <c r="C116" s="114"/>
      <c r="D116" s="95">
        <v>-1.1102230246251565E-16</v>
      </c>
      <c r="E116" s="13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16"/>
    </row>
    <row r="117" spans="1:25">
      <c r="B117" s="124"/>
      <c r="C117" s="102"/>
      <c r="D117" s="111"/>
    </row>
    <row r="118" spans="1:25">
      <c r="B118" s="128" t="s">
        <v>327</v>
      </c>
      <c r="Y118" s="112" t="s">
        <v>171</v>
      </c>
    </row>
    <row r="119" spans="1:25">
      <c r="A119" s="108" t="s">
        <v>59</v>
      </c>
      <c r="B119" s="100" t="s">
        <v>120</v>
      </c>
      <c r="C119" s="97" t="s">
        <v>121</v>
      </c>
      <c r="D119" s="98" t="s">
        <v>142</v>
      </c>
      <c r="E119" s="13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2">
        <v>1</v>
      </c>
    </row>
    <row r="120" spans="1:25">
      <c r="A120" s="118"/>
      <c r="B120" s="101" t="s">
        <v>143</v>
      </c>
      <c r="C120" s="90" t="s">
        <v>143</v>
      </c>
      <c r="D120" s="134" t="s">
        <v>144</v>
      </c>
      <c r="E120" s="13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2" t="s">
        <v>1</v>
      </c>
    </row>
    <row r="121" spans="1:25">
      <c r="A121" s="118"/>
      <c r="B121" s="101"/>
      <c r="C121" s="90"/>
      <c r="D121" s="91" t="s">
        <v>108</v>
      </c>
      <c r="E121" s="13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2">
        <v>3</v>
      </c>
    </row>
    <row r="122" spans="1:25">
      <c r="A122" s="118"/>
      <c r="B122" s="101"/>
      <c r="C122" s="90"/>
      <c r="D122" s="109"/>
      <c r="E122" s="13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2">
        <v>3</v>
      </c>
    </row>
    <row r="123" spans="1:25">
      <c r="A123" s="118"/>
      <c r="B123" s="100">
        <v>1</v>
      </c>
      <c r="C123" s="96">
        <v>1</v>
      </c>
      <c r="D123" s="171">
        <v>0.35599999999999998</v>
      </c>
      <c r="E123" s="173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5">
        <v>1</v>
      </c>
    </row>
    <row r="124" spans="1:25">
      <c r="A124" s="118"/>
      <c r="B124" s="101">
        <v>1</v>
      </c>
      <c r="C124" s="90">
        <v>2</v>
      </c>
      <c r="D124" s="177">
        <v>0.35599999999999998</v>
      </c>
      <c r="E124" s="173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5">
        <v>42</v>
      </c>
    </row>
    <row r="125" spans="1:25">
      <c r="A125" s="118"/>
      <c r="B125" s="102" t="s">
        <v>156</v>
      </c>
      <c r="C125" s="94"/>
      <c r="D125" s="179">
        <v>0.35599999999999998</v>
      </c>
      <c r="E125" s="173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15"/>
    </row>
    <row r="126" spans="1:25">
      <c r="A126" s="118"/>
      <c r="B126" s="2" t="s">
        <v>157</v>
      </c>
      <c r="C126" s="114"/>
      <c r="D126" s="107">
        <v>0.35599999999999998</v>
      </c>
      <c r="E126" s="173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15">
        <v>0.35579849431363098</v>
      </c>
    </row>
    <row r="127" spans="1:25">
      <c r="A127" s="118"/>
      <c r="B127" s="2" t="s">
        <v>158</v>
      </c>
      <c r="C127" s="114"/>
      <c r="D127" s="107">
        <v>0</v>
      </c>
      <c r="E127" s="13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5"/>
    </row>
    <row r="128" spans="1:25">
      <c r="A128" s="118"/>
      <c r="B128" s="2" t="s">
        <v>93</v>
      </c>
      <c r="C128" s="114"/>
      <c r="D128" s="95">
        <v>0</v>
      </c>
      <c r="E128" s="13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6"/>
    </row>
    <row r="129" spans="1:25">
      <c r="A129" s="118"/>
      <c r="B129" s="103" t="s">
        <v>159</v>
      </c>
      <c r="C129" s="114"/>
      <c r="D129" s="95">
        <v>5.6634777715336426E-4</v>
      </c>
      <c r="E129" s="13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6"/>
    </row>
    <row r="130" spans="1:25">
      <c r="B130" s="124"/>
      <c r="C130" s="102"/>
      <c r="D130" s="111"/>
    </row>
    <row r="131" spans="1:25" ht="19.5">
      <c r="B131" s="128" t="s">
        <v>328</v>
      </c>
      <c r="Y131" s="112" t="s">
        <v>171</v>
      </c>
    </row>
    <row r="132" spans="1:25" ht="19.5">
      <c r="A132" s="108" t="s">
        <v>189</v>
      </c>
      <c r="B132" s="100" t="s">
        <v>120</v>
      </c>
      <c r="C132" s="97" t="s">
        <v>121</v>
      </c>
      <c r="D132" s="98" t="s">
        <v>142</v>
      </c>
      <c r="E132" s="13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2">
        <v>1</v>
      </c>
    </row>
    <row r="133" spans="1:25">
      <c r="A133" s="118"/>
      <c r="B133" s="101" t="s">
        <v>143</v>
      </c>
      <c r="C133" s="90" t="s">
        <v>143</v>
      </c>
      <c r="D133" s="134" t="s">
        <v>144</v>
      </c>
      <c r="E133" s="13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2" t="s">
        <v>1</v>
      </c>
    </row>
    <row r="134" spans="1:25">
      <c r="A134" s="118"/>
      <c r="B134" s="101"/>
      <c r="C134" s="90"/>
      <c r="D134" s="91" t="s">
        <v>108</v>
      </c>
      <c r="E134" s="13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2">
        <v>2</v>
      </c>
    </row>
    <row r="135" spans="1:25">
      <c r="A135" s="118"/>
      <c r="B135" s="101"/>
      <c r="C135" s="90"/>
      <c r="D135" s="109"/>
      <c r="E135" s="13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2">
        <v>2</v>
      </c>
    </row>
    <row r="136" spans="1:25">
      <c r="A136" s="118"/>
      <c r="B136" s="100">
        <v>1</v>
      </c>
      <c r="C136" s="96">
        <v>1</v>
      </c>
      <c r="D136" s="104">
        <v>62.2</v>
      </c>
      <c r="E136" s="13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12">
        <v>1</v>
      </c>
    </row>
    <row r="137" spans="1:25">
      <c r="A137" s="118"/>
      <c r="B137" s="101">
        <v>1</v>
      </c>
      <c r="C137" s="90">
        <v>2</v>
      </c>
      <c r="D137" s="92">
        <v>62.149999999999991</v>
      </c>
      <c r="E137" s="13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112">
        <v>38</v>
      </c>
    </row>
    <row r="138" spans="1:25">
      <c r="A138" s="118"/>
      <c r="B138" s="102" t="s">
        <v>156</v>
      </c>
      <c r="C138" s="94"/>
      <c r="D138" s="106">
        <v>62.174999999999997</v>
      </c>
      <c r="E138" s="13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3"/>
    </row>
    <row r="139" spans="1:25">
      <c r="A139" s="118"/>
      <c r="B139" s="2" t="s">
        <v>157</v>
      </c>
      <c r="C139" s="114"/>
      <c r="D139" s="93">
        <v>62.174999999999997</v>
      </c>
      <c r="E139" s="13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3">
        <v>62.174999999999997</v>
      </c>
    </row>
    <row r="140" spans="1:25">
      <c r="A140" s="118"/>
      <c r="B140" s="2" t="s">
        <v>158</v>
      </c>
      <c r="C140" s="114"/>
      <c r="D140" s="93">
        <v>3.5355339059335411E-2</v>
      </c>
      <c r="E140" s="180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13"/>
    </row>
    <row r="141" spans="1:25">
      <c r="A141" s="118"/>
      <c r="B141" s="2" t="s">
        <v>93</v>
      </c>
      <c r="C141" s="114"/>
      <c r="D141" s="95">
        <v>5.6864236524865961E-4</v>
      </c>
      <c r="E141" s="13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6"/>
    </row>
    <row r="142" spans="1:25">
      <c r="A142" s="118"/>
      <c r="B142" s="103" t="s">
        <v>159</v>
      </c>
      <c r="C142" s="114"/>
      <c r="D142" s="95">
        <v>0</v>
      </c>
      <c r="E142" s="13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16"/>
    </row>
    <row r="143" spans="1:25">
      <c r="B143" s="124"/>
      <c r="C143" s="102"/>
      <c r="D143" s="111"/>
    </row>
    <row r="144" spans="1:25" ht="19.5">
      <c r="B144" s="128" t="s">
        <v>329</v>
      </c>
      <c r="Y144" s="112" t="s">
        <v>171</v>
      </c>
    </row>
    <row r="145" spans="1:25" ht="19.5">
      <c r="A145" s="108" t="s">
        <v>190</v>
      </c>
      <c r="B145" s="100" t="s">
        <v>120</v>
      </c>
      <c r="C145" s="97" t="s">
        <v>121</v>
      </c>
      <c r="D145" s="98" t="s">
        <v>142</v>
      </c>
      <c r="E145" s="13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2">
        <v>1</v>
      </c>
    </row>
    <row r="146" spans="1:25">
      <c r="A146" s="118"/>
      <c r="B146" s="101" t="s">
        <v>143</v>
      </c>
      <c r="C146" s="90" t="s">
        <v>143</v>
      </c>
      <c r="D146" s="134" t="s">
        <v>144</v>
      </c>
      <c r="E146" s="13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2" t="s">
        <v>1</v>
      </c>
    </row>
    <row r="147" spans="1:25">
      <c r="A147" s="118"/>
      <c r="B147" s="101"/>
      <c r="C147" s="90"/>
      <c r="D147" s="91" t="s">
        <v>108</v>
      </c>
      <c r="E147" s="13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2">
        <v>3</v>
      </c>
    </row>
    <row r="148" spans="1:25">
      <c r="A148" s="118"/>
      <c r="B148" s="101"/>
      <c r="C148" s="90"/>
      <c r="D148" s="109"/>
      <c r="E148" s="13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2">
        <v>3</v>
      </c>
    </row>
    <row r="149" spans="1:25">
      <c r="A149" s="118"/>
      <c r="B149" s="100">
        <v>1</v>
      </c>
      <c r="C149" s="96">
        <v>1</v>
      </c>
      <c r="D149" s="171">
        <v>0.78800000000000003</v>
      </c>
      <c r="E149" s="173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5">
        <v>1</v>
      </c>
    </row>
    <row r="150" spans="1:25">
      <c r="A150" s="118"/>
      <c r="B150" s="101">
        <v>1</v>
      </c>
      <c r="C150" s="90">
        <v>2</v>
      </c>
      <c r="D150" s="177">
        <v>0.78800000000000003</v>
      </c>
      <c r="E150" s="173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5">
        <v>39</v>
      </c>
    </row>
    <row r="151" spans="1:25">
      <c r="A151" s="118"/>
      <c r="B151" s="102" t="s">
        <v>156</v>
      </c>
      <c r="C151" s="94"/>
      <c r="D151" s="179">
        <v>0.78800000000000003</v>
      </c>
      <c r="E151" s="173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15"/>
    </row>
    <row r="152" spans="1:25">
      <c r="A152" s="118"/>
      <c r="B152" s="2" t="s">
        <v>157</v>
      </c>
      <c r="C152" s="114"/>
      <c r="D152" s="107">
        <v>0.78800000000000003</v>
      </c>
      <c r="E152" s="173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15">
        <v>0.78800000000000003</v>
      </c>
    </row>
    <row r="153" spans="1:25">
      <c r="A153" s="118"/>
      <c r="B153" s="2" t="s">
        <v>158</v>
      </c>
      <c r="C153" s="114"/>
      <c r="D153" s="107">
        <v>0</v>
      </c>
      <c r="E153" s="13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115"/>
    </row>
    <row r="154" spans="1:25">
      <c r="A154" s="118"/>
      <c r="B154" s="2" t="s">
        <v>93</v>
      </c>
      <c r="C154" s="114"/>
      <c r="D154" s="95">
        <v>0</v>
      </c>
      <c r="E154" s="13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16"/>
    </row>
    <row r="155" spans="1:25">
      <c r="A155" s="118"/>
      <c r="B155" s="103" t="s">
        <v>159</v>
      </c>
      <c r="C155" s="114"/>
      <c r="D155" s="95">
        <v>0</v>
      </c>
      <c r="E155" s="13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6"/>
    </row>
    <row r="156" spans="1:25">
      <c r="B156" s="124"/>
      <c r="C156" s="102"/>
      <c r="D156" s="111"/>
    </row>
    <row r="157" spans="1:25">
      <c r="B157" s="128" t="s">
        <v>330</v>
      </c>
      <c r="Y157" s="112" t="s">
        <v>171</v>
      </c>
    </row>
    <row r="158" spans="1:25">
      <c r="A158" s="108" t="s">
        <v>64</v>
      </c>
      <c r="B158" s="100" t="s">
        <v>120</v>
      </c>
      <c r="C158" s="97" t="s">
        <v>121</v>
      </c>
      <c r="D158" s="98" t="s">
        <v>142</v>
      </c>
      <c r="E158" s="13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2">
        <v>1</v>
      </c>
    </row>
    <row r="159" spans="1:25">
      <c r="A159" s="118"/>
      <c r="B159" s="101" t="s">
        <v>143</v>
      </c>
      <c r="C159" s="90" t="s">
        <v>143</v>
      </c>
      <c r="D159" s="134" t="s">
        <v>144</v>
      </c>
      <c r="E159" s="13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2" t="s">
        <v>1</v>
      </c>
    </row>
    <row r="160" spans="1:25">
      <c r="A160" s="118"/>
      <c r="B160" s="101"/>
      <c r="C160" s="90"/>
      <c r="D160" s="91" t="s">
        <v>108</v>
      </c>
      <c r="E160" s="13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2">
        <v>2</v>
      </c>
    </row>
    <row r="161" spans="1:25">
      <c r="A161" s="118"/>
      <c r="B161" s="101"/>
      <c r="C161" s="90"/>
      <c r="D161" s="109"/>
      <c r="E161" s="13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2">
        <v>2</v>
      </c>
    </row>
    <row r="162" spans="1:25">
      <c r="A162" s="118"/>
      <c r="B162" s="100">
        <v>1</v>
      </c>
      <c r="C162" s="96">
        <v>1</v>
      </c>
      <c r="D162" s="104">
        <v>100.83</v>
      </c>
      <c r="E162" s="13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2">
        <v>1</v>
      </c>
    </row>
    <row r="163" spans="1:25">
      <c r="A163" s="118"/>
      <c r="B163" s="101">
        <v>1</v>
      </c>
      <c r="C163" s="90">
        <v>2</v>
      </c>
      <c r="D163" s="92">
        <v>100.73999999999998</v>
      </c>
      <c r="E163" s="13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2">
        <v>40</v>
      </c>
    </row>
    <row r="164" spans="1:25">
      <c r="A164" s="118"/>
      <c r="B164" s="102" t="s">
        <v>156</v>
      </c>
      <c r="C164" s="94"/>
      <c r="D164" s="106">
        <v>100.785</v>
      </c>
      <c r="E164" s="13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3"/>
    </row>
    <row r="165" spans="1:25">
      <c r="A165" s="118"/>
      <c r="B165" s="2" t="s">
        <v>157</v>
      </c>
      <c r="C165" s="114"/>
      <c r="D165" s="93">
        <v>100.785</v>
      </c>
      <c r="E165" s="13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3">
        <v>100.785</v>
      </c>
    </row>
    <row r="166" spans="1:25">
      <c r="A166" s="118"/>
      <c r="B166" s="2" t="s">
        <v>158</v>
      </c>
      <c r="C166" s="114"/>
      <c r="D166" s="93">
        <v>6.3639610306801736E-2</v>
      </c>
      <c r="E166" s="180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13"/>
    </row>
    <row r="167" spans="1:25">
      <c r="A167" s="118"/>
      <c r="B167" s="2" t="s">
        <v>93</v>
      </c>
      <c r="C167" s="114"/>
      <c r="D167" s="95">
        <v>6.3143930452747672E-4</v>
      </c>
      <c r="E167" s="13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16"/>
    </row>
    <row r="168" spans="1:25">
      <c r="A168" s="118"/>
      <c r="B168" s="103" t="s">
        <v>159</v>
      </c>
      <c r="C168" s="114"/>
      <c r="D168" s="95">
        <v>0</v>
      </c>
      <c r="E168" s="13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16"/>
    </row>
    <row r="169" spans="1:25">
      <c r="B169" s="124"/>
      <c r="C169" s="102"/>
      <c r="D169" s="111"/>
    </row>
  </sheetData>
  <dataConsolidate/>
  <conditionalFormatting sqref="C21:C26 C34:C39 C47:C52 C60:C65 C73:C78 C86:C91 C99:C104 C112:C117 C125:C130 C138:C143 C151:C156 C164:C169 C2:D13 D15:D26 D28:D39 D41:D52 D54:D65 D67:D78 D80:D91 D93:D104 D106:D117 D119:D130 D132:D143 D145:D156 D158:D169">
    <cfRule type="expression" dxfId="29" priority="114" stopIfTrue="1">
      <formula>AND(ISBLANK(INDIRECT(Anlyt_LabRefLastCol)),ISBLANK(INDIRECT(Anlyt_LabRefThisCol)))</formula>
    </cfRule>
    <cfRule type="expression" dxfId="28" priority="115">
      <formula>ISBLANK(INDIRECT(Anlyt_LabRefThisCol))</formula>
    </cfRule>
  </conditionalFormatting>
  <conditionalFormatting sqref="B6:D7 B19:D20 B32:D33 B45:D46 B58:D59 B71:D72 B84:D85 B97:D98 B110:D111 B123:D124 B136:D137 B149:D150 B162:D163">
    <cfRule type="expression" dxfId="27" priority="116">
      <formula>AND($B6&lt;&gt;$B5,NOT(ISBLANK(INDIRECT(Anlyt_LabRefThisCol))))</formula>
    </cfRule>
  </conditionalFormatting>
  <conditionalFormatting sqref="C15:C20">
    <cfRule type="expression" dxfId="26" priority="105" stopIfTrue="1">
      <formula>AND(ISBLANK(INDIRECT(Anlyt_LabRefLastCol)),ISBLANK(INDIRECT(Anlyt_LabRefThisCol)))</formula>
    </cfRule>
    <cfRule type="expression" dxfId="25" priority="106">
      <formula>ISBLANK(INDIRECT(Anlyt_LabRefThisCol))</formula>
    </cfRule>
  </conditionalFormatting>
  <conditionalFormatting sqref="C28:C33">
    <cfRule type="expression" dxfId="24" priority="96" stopIfTrue="1">
      <formula>AND(ISBLANK(INDIRECT(Anlyt_LabRefLastCol)),ISBLANK(INDIRECT(Anlyt_LabRefThisCol)))</formula>
    </cfRule>
    <cfRule type="expression" dxfId="23" priority="97">
      <formula>ISBLANK(INDIRECT(Anlyt_LabRefThisCol))</formula>
    </cfRule>
  </conditionalFormatting>
  <conditionalFormatting sqref="C41:C46">
    <cfRule type="expression" dxfId="22" priority="87" stopIfTrue="1">
      <formula>AND(ISBLANK(INDIRECT(Anlyt_LabRefLastCol)),ISBLANK(INDIRECT(Anlyt_LabRefThisCol)))</formula>
    </cfRule>
    <cfRule type="expression" dxfId="21" priority="88">
      <formula>ISBLANK(INDIRECT(Anlyt_LabRefThisCol))</formula>
    </cfRule>
  </conditionalFormatting>
  <conditionalFormatting sqref="C54:C59">
    <cfRule type="expression" dxfId="20" priority="78" stopIfTrue="1">
      <formula>AND(ISBLANK(INDIRECT(Anlyt_LabRefLastCol)),ISBLANK(INDIRECT(Anlyt_LabRefThisCol)))</formula>
    </cfRule>
    <cfRule type="expression" dxfId="19" priority="79">
      <formula>ISBLANK(INDIRECT(Anlyt_LabRefThisCol))</formula>
    </cfRule>
  </conditionalFormatting>
  <conditionalFormatting sqref="C67:C72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80:C85">
    <cfRule type="expression" dxfId="16" priority="60" stopIfTrue="1">
      <formula>AND(ISBLANK(INDIRECT(Anlyt_LabRefLastCol)),ISBLANK(INDIRECT(Anlyt_LabRefThisCol)))</formula>
    </cfRule>
    <cfRule type="expression" dxfId="15" priority="61">
      <formula>ISBLANK(INDIRECT(Anlyt_LabRefThisCol))</formula>
    </cfRule>
  </conditionalFormatting>
  <conditionalFormatting sqref="C93:C98">
    <cfRule type="expression" dxfId="14" priority="51" stopIfTrue="1">
      <formula>AND(ISBLANK(INDIRECT(Anlyt_LabRefLastCol)),ISBLANK(INDIRECT(Anlyt_LabRefThisCol)))</formula>
    </cfRule>
    <cfRule type="expression" dxfId="13" priority="52">
      <formula>ISBLANK(INDIRECT(Anlyt_LabRefThisCol))</formula>
    </cfRule>
  </conditionalFormatting>
  <conditionalFormatting sqref="C106:C111">
    <cfRule type="expression" dxfId="12" priority="42" stopIfTrue="1">
      <formula>AND(ISBLANK(INDIRECT(Anlyt_LabRefLastCol)),ISBLANK(INDIRECT(Anlyt_LabRefThisCol)))</formula>
    </cfRule>
    <cfRule type="expression" dxfId="11" priority="43">
      <formula>ISBLANK(INDIRECT(Anlyt_LabRefThisCol))</formula>
    </cfRule>
  </conditionalFormatting>
  <conditionalFormatting sqref="C119:C124">
    <cfRule type="expression" dxfId="10" priority="33" stopIfTrue="1">
      <formula>AND(ISBLANK(INDIRECT(Anlyt_LabRefLastCol)),ISBLANK(INDIRECT(Anlyt_LabRefThisCol)))</formula>
    </cfRule>
    <cfRule type="expression" dxfId="9" priority="34">
      <formula>ISBLANK(INDIRECT(Anlyt_LabRefThisCol))</formula>
    </cfRule>
  </conditionalFormatting>
  <conditionalFormatting sqref="C132:C137">
    <cfRule type="expression" dxfId="8" priority="24" stopIfTrue="1">
      <formula>AND(ISBLANK(INDIRECT(Anlyt_LabRefLastCol)),ISBLANK(INDIRECT(Anlyt_LabRefThisCol)))</formula>
    </cfRule>
    <cfRule type="expression" dxfId="7" priority="25">
      <formula>ISBLANK(INDIRECT(Anlyt_LabRefThisCol))</formula>
    </cfRule>
  </conditionalFormatting>
  <conditionalFormatting sqref="C145:C150">
    <cfRule type="expression" dxfId="6" priority="15" stopIfTrue="1">
      <formula>AND(ISBLANK(INDIRECT(Anlyt_LabRefLastCol)),ISBLANK(INDIRECT(Anlyt_LabRefThisCol)))</formula>
    </cfRule>
    <cfRule type="expression" dxfId="5" priority="16">
      <formula>ISBLANK(INDIRECT(Anlyt_LabRefThisCol))</formula>
    </cfRule>
  </conditionalFormatting>
  <conditionalFormatting sqref="C158:C163">
    <cfRule type="expression" dxfId="4" priority="6" stopIfTrue="1">
      <formula>AND(ISBLANK(INDIRECT(Anlyt_LabRefLastCol)),ISBLANK(INDIRECT(Anlyt_LabRefThisCol)))</formula>
    </cfRule>
    <cfRule type="expression" dxfId="3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3"/>
  <sheetViews>
    <sheetView zoomScale="163" zoomScaleNormal="163" workbookViewId="0"/>
  </sheetViews>
  <sheetFormatPr defaultRowHeight="15"/>
  <cols>
    <col min="1" max="1" width="8.88671875" style="117"/>
    <col min="2" max="18" width="8.88671875" style="1"/>
    <col min="19" max="19" width="8.88671875" style="1" customWidth="1"/>
    <col min="20" max="16384" width="8.88671875" style="1"/>
  </cols>
  <sheetData>
    <row r="1" spans="1:25">
      <c r="B1" s="128" t="s">
        <v>331</v>
      </c>
      <c r="Y1" s="112" t="s">
        <v>171</v>
      </c>
    </row>
    <row r="2" spans="1:25">
      <c r="A2" s="108" t="s">
        <v>118</v>
      </c>
      <c r="B2" s="100" t="s">
        <v>120</v>
      </c>
      <c r="C2" s="97" t="s">
        <v>121</v>
      </c>
      <c r="D2" s="98" t="s">
        <v>142</v>
      </c>
      <c r="E2" s="13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18"/>
      <c r="B3" s="101" t="s">
        <v>143</v>
      </c>
      <c r="C3" s="90" t="s">
        <v>143</v>
      </c>
      <c r="D3" s="134" t="s">
        <v>144</v>
      </c>
      <c r="E3" s="13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5">
      <c r="A4" s="118"/>
      <c r="B4" s="101"/>
      <c r="C4" s="90"/>
      <c r="D4" s="91" t="s">
        <v>110</v>
      </c>
      <c r="E4" s="13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5">
      <c r="A5" s="118"/>
      <c r="B5" s="101"/>
      <c r="C5" s="90"/>
      <c r="D5" s="109"/>
      <c r="E5" s="13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5">
      <c r="A6" s="118"/>
      <c r="B6" s="100">
        <v>1</v>
      </c>
      <c r="C6" s="96">
        <v>1</v>
      </c>
      <c r="D6" s="171">
        <v>0.25</v>
      </c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5">
        <v>1</v>
      </c>
    </row>
    <row r="7" spans="1:25">
      <c r="A7" s="118"/>
      <c r="B7" s="101">
        <v>1</v>
      </c>
      <c r="C7" s="90">
        <v>2</v>
      </c>
      <c r="D7" s="177">
        <v>0.25</v>
      </c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5">
        <v>44</v>
      </c>
    </row>
    <row r="8" spans="1:25">
      <c r="A8" s="118"/>
      <c r="B8" s="102" t="s">
        <v>156</v>
      </c>
      <c r="C8" s="94"/>
      <c r="D8" s="179">
        <v>0.25</v>
      </c>
      <c r="E8" s="17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15"/>
    </row>
    <row r="9" spans="1:25">
      <c r="A9" s="118"/>
      <c r="B9" s="2" t="s">
        <v>157</v>
      </c>
      <c r="C9" s="114"/>
      <c r="D9" s="107">
        <v>0.25</v>
      </c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15">
        <v>0.25</v>
      </c>
    </row>
    <row r="10" spans="1:25">
      <c r="A10" s="118"/>
      <c r="B10" s="2" t="s">
        <v>158</v>
      </c>
      <c r="C10" s="114"/>
      <c r="D10" s="107">
        <v>0</v>
      </c>
      <c r="E10" s="13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5"/>
    </row>
    <row r="11" spans="1:25">
      <c r="A11" s="118"/>
      <c r="B11" s="2" t="s">
        <v>93</v>
      </c>
      <c r="C11" s="114"/>
      <c r="D11" s="95">
        <v>0</v>
      </c>
      <c r="E11" s="13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18"/>
      <c r="B12" s="103" t="s">
        <v>159</v>
      </c>
      <c r="C12" s="114"/>
      <c r="D12" s="95">
        <v>0</v>
      </c>
      <c r="E12" s="13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4"/>
      <c r="C13" s="102"/>
      <c r="D13" s="111"/>
    </row>
  </sheetData>
  <dataConsolidate/>
  <conditionalFormatting sqref="C2:D13">
    <cfRule type="expression" dxfId="2" priority="6" stopIfTrue="1">
      <formula>AND(ISBLANK(INDIRECT(Anlyt_LabRefLastCol)),ISBLANK(INDIRECT(Anlyt_LabRefThisCol)))</formula>
    </cfRule>
    <cfRule type="expression" dxfId="1" priority="7">
      <formula>ISBLANK(INDIRECT(Anlyt_LabRefThisCol))</formula>
    </cfRule>
  </conditionalFormatting>
  <conditionalFormatting sqref="B6:D7">
    <cfRule type="expression" dxfId="0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Fire Assay</vt:lpstr>
      <vt:lpstr>Fusion XRF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2013-01-31T21:43:47Z</dcterms:modified>
</cp:coreProperties>
</file>